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Rachael.McNamara\Desktop\"/>
    </mc:Choice>
  </mc:AlternateContent>
  <xr:revisionPtr revIDLastSave="0" documentId="8_{02D7B3C6-D794-43CA-84FE-08FAB4722B27}" xr6:coauthVersionLast="47" xr6:coauthVersionMax="47" xr10:uidLastSave="{00000000-0000-0000-0000-000000000000}"/>
  <bookViews>
    <workbookView xWindow="13410" yWindow="-16515" windowWidth="29040" windowHeight="15840" xr2:uid="{3FC6C794-79EC-45E1-A298-470447A9A220}"/>
  </bookViews>
  <sheets>
    <sheet name="Summary - Salary" sheetId="1" r:id="rId1"/>
    <sheet name="CARBON - Salary" sheetId="2" r:id="rId2"/>
    <sheet name="Template- Salary" sheetId="4" r:id="rId3"/>
    <sheet name="Summary - Operating" sheetId="5" r:id="rId4"/>
    <sheet name="CARBON - Operating" sheetId="6" r:id="rId5"/>
    <sheet name="Template - Operating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0" i="7" l="1"/>
  <c r="F103" i="7"/>
  <c r="F96" i="7"/>
  <c r="F89" i="7"/>
  <c r="F83" i="7"/>
  <c r="F76" i="7"/>
  <c r="F67" i="7"/>
  <c r="F59" i="7"/>
  <c r="F53" i="7"/>
  <c r="F47" i="7"/>
  <c r="F41" i="7"/>
  <c r="F35" i="7"/>
  <c r="F111" i="7" s="1"/>
  <c r="F29" i="7"/>
  <c r="F22" i="7"/>
  <c r="F15" i="7"/>
  <c r="F8" i="7"/>
  <c r="E69" i="5"/>
  <c r="E34" i="5"/>
  <c r="D17" i="4" l="1"/>
  <c r="D12" i="4"/>
  <c r="D7" i="4"/>
  <c r="D22" i="1"/>
  <c r="D18" i="1"/>
  <c r="D19" i="4" l="1"/>
  <c r="D23" i="4" s="1"/>
  <c r="C15" i="1"/>
  <c r="D7" i="1"/>
  <c r="C7" i="1"/>
  <c r="D6" i="1"/>
  <c r="C6" i="1"/>
  <c r="D5" i="1"/>
  <c r="C5" i="1"/>
  <c r="D4" i="1"/>
  <c r="C4" i="1"/>
  <c r="D16" i="1"/>
  <c r="D12" i="1"/>
  <c r="D8" i="1" l="1"/>
</calcChain>
</file>

<file path=xl/sharedStrings.xml><?xml version="1.0" encoding="utf-8"?>
<sst xmlns="http://schemas.openxmlformats.org/spreadsheetml/2006/main" count="191" uniqueCount="66">
  <si>
    <t>Position Title/
Pay Period</t>
  </si>
  <si>
    <t>Staff Name</t>
  </si>
  <si>
    <t>Total Payroll Amount</t>
  </si>
  <si>
    <t>Invoiced to HSH</t>
  </si>
  <si>
    <t>Desk Clerk</t>
  </si>
  <si>
    <t>5/4/24 -6/4/24</t>
  </si>
  <si>
    <t>Hotel Director</t>
  </si>
  <si>
    <t>Assistant Manager</t>
  </si>
  <si>
    <t>Total Salary</t>
  </si>
  <si>
    <t>Employee Fringe Benefits</t>
  </si>
  <si>
    <t>Total Salaries &amp; Benefits</t>
  </si>
  <si>
    <t>CARBON Invoicing - Salary Detail</t>
  </si>
  <si>
    <t>Position Title</t>
  </si>
  <si>
    <t>Posted Date</t>
  </si>
  <si>
    <t>Memo/Description</t>
  </si>
  <si>
    <t>Vendor name</t>
  </si>
  <si>
    <t>Vendor Invoice Amount</t>
  </si>
  <si>
    <t>Rental of Property</t>
  </si>
  <si>
    <t>Feb '24 Extra Space Storage-$619</t>
  </si>
  <si>
    <t>Storage Solutions</t>
  </si>
  <si>
    <t>Feb '24 Extra Storage B-$173.72</t>
  </si>
  <si>
    <t>Feb '24 Extra Storage C-$211</t>
  </si>
  <si>
    <t>Feb '24 Extra Storage-$222.9</t>
  </si>
  <si>
    <t>Utilities (Elec, Water, Gas, Phone, Scavenger)</t>
  </si>
  <si>
    <t>Bill - Recology Sunset Scavenger: Service 12/01/23 - 12/31/23</t>
  </si>
  <si>
    <t>Recology Sunset Scavenger</t>
  </si>
  <si>
    <t>Office Supplies, Postage</t>
  </si>
  <si>
    <t>Bill - Amazon Capital Services</t>
  </si>
  <si>
    <t>Amazon Capital Services</t>
  </si>
  <si>
    <t>Bill - Amazon Capital Services: Item subtotal before tax</t>
  </si>
  <si>
    <t>Bill - Amazon Capital Services: Item subtotal before tax Shipping &amp; handling</t>
  </si>
  <si>
    <t>Bill - Amazon Capital Services: item subtotal before tax Shipping &amp; handling</t>
  </si>
  <si>
    <t>Building Maintenance Supplies and Repair</t>
  </si>
  <si>
    <t>Bill - Builders Supply</t>
  </si>
  <si>
    <t>Discount Builders Supply</t>
  </si>
  <si>
    <t>Feb '24 WFB CC-COSTCO</t>
  </si>
  <si>
    <t>Costco</t>
  </si>
  <si>
    <t>Other</t>
  </si>
  <si>
    <t>Household and facility supplies</t>
  </si>
  <si>
    <t>Bill - Apartment &amp; Bldg Supplies</t>
  </si>
  <si>
    <t>Apartment &amp; Bldg Supplies</t>
  </si>
  <si>
    <t>Bill - Amazon Capital Services: Item subtotal before tax Shipping &amp; handling discounts</t>
  </si>
  <si>
    <t xml:space="preserve">Food </t>
  </si>
  <si>
    <t>Bill - Food Bank</t>
  </si>
  <si>
    <t>Food Bank</t>
  </si>
  <si>
    <t xml:space="preserve">Laundry </t>
  </si>
  <si>
    <t>Bill - Clean Laundry</t>
  </si>
  <si>
    <t>Clean Laundry</t>
  </si>
  <si>
    <t>CARBON Invoicing - Operating Detail</t>
  </si>
  <si>
    <t>Doc</t>
  </si>
  <si>
    <t>Printing and Reproduction</t>
  </si>
  <si>
    <t>Insurance</t>
  </si>
  <si>
    <t>Staff Training</t>
  </si>
  <si>
    <t>Staff Travel-(Local and Out of Town)</t>
  </si>
  <si>
    <t>Rental of Equipment</t>
  </si>
  <si>
    <t>Consultants/Subcontractors</t>
  </si>
  <si>
    <t>Kitchen Supplies</t>
  </si>
  <si>
    <t>Participant Activities</t>
  </si>
  <si>
    <t>Equipment</t>
  </si>
  <si>
    <t>Total Operating Expense</t>
  </si>
  <si>
    <t>Rhihannon McCarthy</t>
  </si>
  <si>
    <t>Katherine Declan</t>
  </si>
  <si>
    <t>Amanda Holmes</t>
  </si>
  <si>
    <t>Gerald Carrera</t>
  </si>
  <si>
    <t>Ethan Veracruz</t>
  </si>
  <si>
    <t>Matthew Chambers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</si>
</sst>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DEEF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0" xfId="0" applyNumberFormat="1" applyFont="1" applyFill="1" applyAlignment="1">
      <alignment horizontal="right" vertical="top" indent="1"/>
    </xf>
    <xf numFmtId="0" fontId="0" fillId="0" borderId="0" xfId="0" applyAlignment="1">
      <alignment horizontal="left" indent="1"/>
    </xf>
    <xf numFmtId="4" fontId="3" fillId="0" borderId="0" xfId="0" applyNumberFormat="1" applyFont="1" applyAlignment="1">
      <alignment horizontal="right" vertical="top" indent="1"/>
    </xf>
    <xf numFmtId="14" fontId="3" fillId="0" borderId="0" xfId="0" applyNumberFormat="1" applyFont="1" applyAlignment="1">
      <alignment horizontal="left" vertical="top" indent="1"/>
    </xf>
    <xf numFmtId="49" fontId="3" fillId="0" borderId="0" xfId="0" applyNumberFormat="1" applyFont="1" applyAlignment="1">
      <alignment horizontal="left" vertical="top" indent="1"/>
    </xf>
    <xf numFmtId="0" fontId="3" fillId="0" borderId="0" xfId="0" applyFont="1" applyAlignment="1">
      <alignment horizontal="left" vertical="top" wrapText="1" indent="1"/>
    </xf>
    <xf numFmtId="4" fontId="1" fillId="0" borderId="1" xfId="0" applyNumberFormat="1" applyFont="1" applyBorder="1" applyAlignment="1">
      <alignment horizontal="right" vertical="top" indent="1"/>
    </xf>
    <xf numFmtId="4" fontId="1" fillId="0" borderId="0" xfId="0" applyNumberFormat="1" applyFont="1" applyAlignment="1">
      <alignment horizontal="right" vertical="top" indent="1"/>
    </xf>
    <xf numFmtId="49" fontId="1" fillId="3" borderId="0" xfId="0" applyNumberFormat="1" applyFont="1" applyFill="1" applyAlignment="1">
      <alignment horizontal="left" vertical="top" indent="1"/>
    </xf>
    <xf numFmtId="49" fontId="1" fillId="3" borderId="0" xfId="0" applyNumberFormat="1" applyFont="1" applyFill="1" applyAlignment="1">
      <alignment horizontal="right" vertical="top" indent="1"/>
    </xf>
    <xf numFmtId="4" fontId="1" fillId="3" borderId="0" xfId="0" applyNumberFormat="1" applyFont="1" applyFill="1" applyAlignment="1">
      <alignment horizontal="right" vertical="top" indent="1"/>
    </xf>
    <xf numFmtId="43" fontId="1" fillId="3" borderId="0" xfId="0" applyNumberFormat="1" applyFont="1" applyFill="1" applyAlignment="1">
      <alignment horizontal="right" vertical="top" indent="1"/>
    </xf>
    <xf numFmtId="43" fontId="3" fillId="0" borderId="0" xfId="0" applyNumberFormat="1" applyFont="1" applyAlignment="1">
      <alignment horizontal="right" vertical="top" indent="1"/>
    </xf>
    <xf numFmtId="43" fontId="2" fillId="0" borderId="0" xfId="0" applyNumberFormat="1" applyFont="1" applyAlignment="1">
      <alignment horizontal="right" vertical="top" indent="1"/>
    </xf>
    <xf numFmtId="43" fontId="2" fillId="3" borderId="0" xfId="0" applyNumberFormat="1" applyFont="1" applyFill="1" applyAlignment="1">
      <alignment horizontal="right" vertical="top" indent="1"/>
    </xf>
    <xf numFmtId="43" fontId="0" fillId="0" borderId="0" xfId="0" applyNumberFormat="1" applyAlignment="1">
      <alignment horizontal="right" indent="1"/>
    </xf>
    <xf numFmtId="49" fontId="1" fillId="2" borderId="0" xfId="0" applyNumberFormat="1" applyFont="1" applyFill="1" applyAlignment="1">
      <alignment horizontal="center" vertical="top"/>
    </xf>
    <xf numFmtId="43" fontId="1" fillId="2" borderId="0" xfId="0" applyNumberFormat="1" applyFont="1" applyFill="1" applyAlignment="1">
      <alignment horizontal="center" vertical="top"/>
    </xf>
    <xf numFmtId="0" fontId="0" fillId="3" borderId="0" xfId="0" applyFill="1" applyAlignment="1">
      <alignment horizontal="left" indent="1"/>
    </xf>
    <xf numFmtId="43" fontId="0" fillId="3" borderId="0" xfId="0" applyNumberFormat="1" applyFill="1" applyAlignment="1">
      <alignment horizontal="right" indent="1"/>
    </xf>
    <xf numFmtId="0" fontId="1" fillId="0" borderId="0" xfId="0" applyFont="1" applyAlignment="1">
      <alignment horizontal="left" indent="1"/>
    </xf>
    <xf numFmtId="43" fontId="1" fillId="0" borderId="0" xfId="0" applyNumberFormat="1" applyFont="1" applyAlignment="1">
      <alignment horizontal="right" indent="1"/>
    </xf>
    <xf numFmtId="0" fontId="3" fillId="3" borderId="0" xfId="0" applyFont="1" applyFill="1" applyAlignment="1">
      <alignment horizontal="left" vertical="top" wrapText="1" indent="1"/>
    </xf>
    <xf numFmtId="49" fontId="3" fillId="3" borderId="0" xfId="0" applyNumberFormat="1" applyFont="1" applyFill="1" applyAlignment="1">
      <alignment horizontal="left" vertical="top" indent="1"/>
    </xf>
    <xf numFmtId="4" fontId="3" fillId="3" borderId="0" xfId="0" applyNumberFormat="1" applyFont="1" applyFill="1" applyAlignment="1">
      <alignment horizontal="right" vertical="top" indent="1"/>
    </xf>
    <xf numFmtId="2" fontId="2" fillId="0" borderId="0" xfId="0" applyNumberFormat="1" applyFont="1" applyAlignment="1">
      <alignment horizontal="right" vertical="top" indent="1"/>
    </xf>
    <xf numFmtId="4" fontId="2" fillId="0" borderId="0" xfId="0" applyNumberFormat="1" applyFont="1" applyAlignment="1">
      <alignment horizontal="right" vertical="top" indent="1"/>
    </xf>
    <xf numFmtId="49" fontId="1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 vertical="top" indent="1"/>
    </xf>
    <xf numFmtId="0" fontId="2" fillId="3" borderId="0" xfId="0" applyFont="1" applyFill="1" applyAlignment="1">
      <alignment horizontal="left" vertical="top" indent="1"/>
    </xf>
    <xf numFmtId="49" fontId="1" fillId="2" borderId="0" xfId="0" applyNumberFormat="1" applyFont="1" applyFill="1" applyAlignment="1">
      <alignment horizontal="left" vertical="top" indent="1"/>
    </xf>
    <xf numFmtId="43" fontId="1" fillId="2" borderId="0" xfId="0" applyNumberFormat="1" applyFont="1" applyFill="1" applyAlignment="1">
      <alignment horizontal="center" vertical="top" wrapText="1"/>
    </xf>
    <xf numFmtId="43" fontId="1" fillId="3" borderId="0" xfId="0" applyNumberFormat="1" applyFont="1" applyFill="1" applyAlignment="1">
      <alignment horizontal="left" vertical="top" indent="1"/>
    </xf>
    <xf numFmtId="43" fontId="3" fillId="0" borderId="0" xfId="0" applyNumberFormat="1" applyFont="1" applyAlignment="1">
      <alignment horizontal="left" vertical="top" indent="1"/>
    </xf>
    <xf numFmtId="43" fontId="2" fillId="0" borderId="0" xfId="0" applyNumberFormat="1" applyFont="1" applyAlignment="1">
      <alignment horizontal="left" vertical="top" indent="1"/>
    </xf>
    <xf numFmtId="0" fontId="4" fillId="0" borderId="0" xfId="0" applyFont="1" applyAlignment="1">
      <alignment horizontal="left" indent="1"/>
    </xf>
    <xf numFmtId="43" fontId="0" fillId="0" borderId="0" xfId="0" applyNumberFormat="1" applyAlignment="1">
      <alignment horizontal="left" indent="1"/>
    </xf>
    <xf numFmtId="0" fontId="4" fillId="3" borderId="0" xfId="0" applyFont="1" applyFill="1" applyAlignment="1">
      <alignment horizontal="left" indent="1"/>
    </xf>
    <xf numFmtId="4" fontId="4" fillId="3" borderId="0" xfId="0" applyNumberFormat="1" applyFont="1" applyFill="1" applyAlignment="1">
      <alignment horizontal="right" indent="1"/>
    </xf>
    <xf numFmtId="0" fontId="2" fillId="0" borderId="0" xfId="0" applyFont="1" applyAlignment="1">
      <alignment horizontal="left" vertical="top" indent="1"/>
    </xf>
    <xf numFmtId="0" fontId="2" fillId="3" borderId="0" xfId="0" applyFont="1" applyFill="1" applyAlignment="1">
      <alignment horizontal="left" vertical="top" indent="1"/>
    </xf>
    <xf numFmtId="0" fontId="0" fillId="0" borderId="0" xfId="0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914400</xdr:colOff>
          <xdr:row>21</xdr:row>
          <xdr:rowOff>44450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622300</xdr:colOff>
          <xdr:row>20</xdr:row>
          <xdr:rowOff>0</xdr:rowOff>
        </xdr:from>
        <xdr:to>
          <xdr:col>1</xdr:col>
          <xdr:colOff>317500</xdr:colOff>
          <xdr:row>21</xdr:row>
          <xdr:rowOff>44450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914400</xdr:colOff>
          <xdr:row>21</xdr:row>
          <xdr:rowOff>44450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</xdr:colOff>
      <xdr:row>1</xdr:row>
      <xdr:rowOff>0</xdr:rowOff>
    </xdr:from>
    <xdr:to>
      <xdr:col>13</xdr:col>
      <xdr:colOff>583350</xdr:colOff>
      <xdr:row>24</xdr:row>
      <xdr:rowOff>153670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" y="184150"/>
          <a:ext cx="8508141" cy="4389120"/>
        </a:xfrm>
        <a:prstGeom prst="rect">
          <a:avLst/>
        </a:prstGeom>
      </xdr:spPr>
    </xdr:pic>
    <xdr:clientData/>
  </xdr:twoCellAnchor>
  <xdr:twoCellAnchor>
    <xdr:from>
      <xdr:col>10</xdr:col>
      <xdr:colOff>565150</xdr:colOff>
      <xdr:row>11</xdr:row>
      <xdr:rowOff>88900</xdr:rowOff>
    </xdr:from>
    <xdr:to>
      <xdr:col>11</xdr:col>
      <xdr:colOff>501650</xdr:colOff>
      <xdr:row>12</xdr:row>
      <xdr:rowOff>44450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661150" y="2114550"/>
          <a:ext cx="546100" cy="139700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80287</xdr:colOff>
      <xdr:row>15</xdr:row>
      <xdr:rowOff>21897</xdr:rowOff>
    </xdr:from>
    <xdr:to>
      <xdr:col>11</xdr:col>
      <xdr:colOff>532816</xdr:colOff>
      <xdr:row>15</xdr:row>
      <xdr:rowOff>160575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824425" y="2758966"/>
          <a:ext cx="452529" cy="138678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29195</xdr:colOff>
      <xdr:row>8</xdr:row>
      <xdr:rowOff>0</xdr:rowOff>
    </xdr:from>
    <xdr:to>
      <xdr:col>11</xdr:col>
      <xdr:colOff>569310</xdr:colOff>
      <xdr:row>8</xdr:row>
      <xdr:rowOff>131379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773333" y="1459770"/>
          <a:ext cx="540115" cy="131379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583908</xdr:colOff>
      <xdr:row>8</xdr:row>
      <xdr:rowOff>0</xdr:rowOff>
    </xdr:from>
    <xdr:to>
      <xdr:col>8</xdr:col>
      <xdr:colOff>525517</xdr:colOff>
      <xdr:row>8</xdr:row>
      <xdr:rowOff>109483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75632" y="1459770"/>
          <a:ext cx="554713" cy="109483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7299</xdr:colOff>
      <xdr:row>7</xdr:row>
      <xdr:rowOff>175172</xdr:rowOff>
    </xdr:from>
    <xdr:to>
      <xdr:col>9</xdr:col>
      <xdr:colOff>481724</xdr:colOff>
      <xdr:row>8</xdr:row>
      <xdr:rowOff>116782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525230" y="1452471"/>
          <a:ext cx="474425" cy="124081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547414</xdr:colOff>
      <xdr:row>8</xdr:row>
      <xdr:rowOff>131379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131034" y="1459770"/>
          <a:ext cx="547414" cy="131379"/>
        </a:xfrm>
        <a:prstGeom prst="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914400</xdr:colOff>
          <xdr:row>24</xdr:row>
          <xdr:rowOff>44450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622300</xdr:colOff>
          <xdr:row>23</xdr:row>
          <xdr:rowOff>0</xdr:rowOff>
        </xdr:from>
        <xdr:to>
          <xdr:col>1</xdr:col>
          <xdr:colOff>317500</xdr:colOff>
          <xdr:row>24</xdr:row>
          <xdr:rowOff>44450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914400</xdr:colOff>
          <xdr:row>24</xdr:row>
          <xdr:rowOff>44450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31750</xdr:rowOff>
        </xdr:from>
        <xdr:to>
          <xdr:col>0</xdr:col>
          <xdr:colOff>914400</xdr:colOff>
          <xdr:row>87</xdr:row>
          <xdr:rowOff>76200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622300</xdr:colOff>
          <xdr:row>86</xdr:row>
          <xdr:rowOff>31750</xdr:rowOff>
        </xdr:from>
        <xdr:to>
          <xdr:col>1</xdr:col>
          <xdr:colOff>317500</xdr:colOff>
          <xdr:row>87</xdr:row>
          <xdr:rowOff>76200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31750</xdr:rowOff>
        </xdr:from>
        <xdr:to>
          <xdr:col>1</xdr:col>
          <xdr:colOff>914400</xdr:colOff>
          <xdr:row>87</xdr:row>
          <xdr:rowOff>76200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456000</xdr:colOff>
      <xdr:row>29</xdr:row>
      <xdr:rowOff>37452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8300"/>
          <a:ext cx="9600000" cy="50095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</xdr:row>
          <xdr:rowOff>31750</xdr:rowOff>
        </xdr:from>
        <xdr:to>
          <xdr:col>0</xdr:col>
          <xdr:colOff>914400</xdr:colOff>
          <xdr:row>115</xdr:row>
          <xdr:rowOff>76200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622300</xdr:colOff>
          <xdr:row>114</xdr:row>
          <xdr:rowOff>31750</xdr:rowOff>
        </xdr:from>
        <xdr:to>
          <xdr:col>2</xdr:col>
          <xdr:colOff>317500</xdr:colOff>
          <xdr:row>115</xdr:row>
          <xdr:rowOff>76200</xdr:rowOff>
        </xdr:to>
        <xdr:sp macro="" textlink="">
          <xdr:nvSpPr>
            <xdr:cNvPr id="6146" name="Control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31750</xdr:rowOff>
        </xdr:from>
        <xdr:to>
          <xdr:col>2</xdr:col>
          <xdr:colOff>914400</xdr:colOff>
          <xdr:row>115</xdr:row>
          <xdr:rowOff>76200</xdr:rowOff>
        </xdr:to>
        <xdr:sp macro="" textlink="">
          <xdr:nvSpPr>
            <xdr:cNvPr id="6147" name="Control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control" Target="../activeX/activeX4.xml"/><Relationship Id="rId7" Type="http://schemas.openxmlformats.org/officeDocument/2006/relationships/control" Target="../activeX/activeX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image" Target="../media/image6.emf"/><Relationship Id="rId5" Type="http://schemas.openxmlformats.org/officeDocument/2006/relationships/control" Target="../activeX/activeX5.xml"/><Relationship Id="rId4" Type="http://schemas.openxmlformats.org/officeDocument/2006/relationships/image" Target="../media/image5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control" Target="../activeX/activeX7.xml"/><Relationship Id="rId7" Type="http://schemas.openxmlformats.org/officeDocument/2006/relationships/control" Target="../activeX/activeX9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6" Type="http://schemas.openxmlformats.org/officeDocument/2006/relationships/image" Target="../media/image9.emf"/><Relationship Id="rId5" Type="http://schemas.openxmlformats.org/officeDocument/2006/relationships/control" Target="../activeX/activeX8.xml"/><Relationship Id="rId4" Type="http://schemas.openxmlformats.org/officeDocument/2006/relationships/image" Target="../media/image8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control" Target="../activeX/activeX10.xml"/><Relationship Id="rId7" Type="http://schemas.openxmlformats.org/officeDocument/2006/relationships/control" Target="../activeX/activeX1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Relationship Id="rId6" Type="http://schemas.openxmlformats.org/officeDocument/2006/relationships/image" Target="../media/image13.emf"/><Relationship Id="rId5" Type="http://schemas.openxmlformats.org/officeDocument/2006/relationships/control" Target="../activeX/activeX11.xml"/><Relationship Id="rId4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736F0-9178-44C5-91D5-C0B18708B76A}">
  <sheetPr codeName="Sheet1"/>
  <dimension ref="A1:D22"/>
  <sheetViews>
    <sheetView showGridLines="0" tabSelected="1" zoomScaleNormal="100" workbookViewId="0">
      <selection activeCell="G11" sqref="G11"/>
    </sheetView>
  </sheetViews>
  <sheetFormatPr defaultColWidth="9.1796875" defaultRowHeight="14.5" x14ac:dyDescent="0.35"/>
  <cols>
    <col min="1" max="1" width="17.453125" style="2" bestFit="1" customWidth="1"/>
    <col min="2" max="2" width="23.1796875" style="2" customWidth="1"/>
    <col min="3" max="3" width="18.54296875" style="16" customWidth="1"/>
    <col min="4" max="4" width="16" style="2" customWidth="1"/>
    <col min="5" max="16384" width="9.1796875" style="2"/>
  </cols>
  <sheetData>
    <row r="1" spans="1:4" ht="20" x14ac:dyDescent="0.35">
      <c r="A1" s="28" t="s">
        <v>0</v>
      </c>
      <c r="B1" s="17" t="s">
        <v>1</v>
      </c>
      <c r="C1" s="18" t="s">
        <v>2</v>
      </c>
      <c r="D1" s="1" t="s">
        <v>3</v>
      </c>
    </row>
    <row r="2" spans="1:4" x14ac:dyDescent="0.35">
      <c r="A2" s="9"/>
      <c r="B2" s="9"/>
      <c r="C2" s="12"/>
      <c r="D2" s="10"/>
    </row>
    <row r="3" spans="1:4" x14ac:dyDescent="0.35">
      <c r="A3" s="40" t="s">
        <v>4</v>
      </c>
      <c r="B3" s="40"/>
      <c r="C3" s="40"/>
      <c r="D3" s="40"/>
    </row>
    <row r="4" spans="1:4" x14ac:dyDescent="0.35">
      <c r="A4" s="4" t="s">
        <v>5</v>
      </c>
      <c r="B4" s="6" t="s">
        <v>60</v>
      </c>
      <c r="C4" s="13">
        <f>SUM(1087.13+3545.97+1296.02)</f>
        <v>5929.1200000000008</v>
      </c>
      <c r="D4" s="3">
        <f>SUM(434.85+518.41+1418.39)</f>
        <v>2371.65</v>
      </c>
    </row>
    <row r="5" spans="1:4" x14ac:dyDescent="0.35">
      <c r="A5" s="4" t="s">
        <v>5</v>
      </c>
      <c r="B5" s="6" t="s">
        <v>61</v>
      </c>
      <c r="C5" s="13">
        <f>SUM(1860.21+1966.25+3196.25)</f>
        <v>7022.71</v>
      </c>
      <c r="D5" s="3">
        <f>SUM(1278.5+786.5+774.08)</f>
        <v>2839.08</v>
      </c>
    </row>
    <row r="6" spans="1:4" x14ac:dyDescent="0.35">
      <c r="A6" s="4" t="s">
        <v>5</v>
      </c>
      <c r="B6" s="6" t="s">
        <v>62</v>
      </c>
      <c r="C6" s="13">
        <f>SUM(2251.15+2001.89+5491.48)</f>
        <v>9744.52</v>
      </c>
      <c r="D6" s="3">
        <f>SUM(2196.59+800.76+900.46)</f>
        <v>3897.8100000000004</v>
      </c>
    </row>
    <row r="7" spans="1:4" x14ac:dyDescent="0.35">
      <c r="A7" s="4" t="s">
        <v>5</v>
      </c>
      <c r="B7" s="6" t="s">
        <v>63</v>
      </c>
      <c r="C7" s="13">
        <f>SUM(1747.05+337.04+5114.9)</f>
        <v>7198.99</v>
      </c>
      <c r="D7" s="3">
        <f>SUM(2045.96+698.82+134.82)</f>
        <v>2879.6000000000004</v>
      </c>
    </row>
    <row r="8" spans="1:4" x14ac:dyDescent="0.35">
      <c r="A8" s="40"/>
      <c r="B8" s="40"/>
      <c r="C8" s="40"/>
      <c r="D8" s="7">
        <f>SUM(D4:D7)</f>
        <v>11988.140000000001</v>
      </c>
    </row>
    <row r="9" spans="1:4" x14ac:dyDescent="0.35">
      <c r="A9" s="29"/>
      <c r="B9" s="29"/>
      <c r="C9" s="14"/>
      <c r="D9" s="8"/>
    </row>
    <row r="10" spans="1:4" x14ac:dyDescent="0.35">
      <c r="A10" s="40" t="s">
        <v>6</v>
      </c>
      <c r="B10" s="40"/>
      <c r="C10" s="40"/>
      <c r="D10" s="40"/>
    </row>
    <row r="11" spans="1:4" x14ac:dyDescent="0.35">
      <c r="A11" s="4" t="s">
        <v>5</v>
      </c>
      <c r="B11" s="6" t="s">
        <v>64</v>
      </c>
      <c r="C11" s="13">
        <v>7794.8</v>
      </c>
      <c r="D11" s="3">
        <v>2304.58</v>
      </c>
    </row>
    <row r="12" spans="1:4" x14ac:dyDescent="0.35">
      <c r="A12" s="40"/>
      <c r="B12" s="40"/>
      <c r="C12" s="40"/>
      <c r="D12" s="7">
        <f>SUM(D11)</f>
        <v>2304.58</v>
      </c>
    </row>
    <row r="13" spans="1:4" x14ac:dyDescent="0.35">
      <c r="A13" s="29"/>
      <c r="B13" s="29"/>
      <c r="C13" s="14"/>
      <c r="D13" s="8"/>
    </row>
    <row r="14" spans="1:4" x14ac:dyDescent="0.35">
      <c r="A14" s="40" t="s">
        <v>7</v>
      </c>
      <c r="B14" s="40"/>
      <c r="C14" s="40"/>
      <c r="D14" s="40"/>
    </row>
    <row r="15" spans="1:4" x14ac:dyDescent="0.35">
      <c r="A15" s="4" t="s">
        <v>5</v>
      </c>
      <c r="B15" s="6" t="s">
        <v>65</v>
      </c>
      <c r="C15" s="13">
        <f>SUM(2150.32+2090.71)</f>
        <v>4241.0300000000007</v>
      </c>
      <c r="D15" s="3">
        <v>1696.41</v>
      </c>
    </row>
    <row r="16" spans="1:4" x14ac:dyDescent="0.35">
      <c r="A16" s="40"/>
      <c r="B16" s="40"/>
      <c r="C16" s="40"/>
      <c r="D16" s="7">
        <f>SUM(D15)</f>
        <v>1696.41</v>
      </c>
    </row>
    <row r="17" spans="1:4" x14ac:dyDescent="0.35">
      <c r="A17" s="29"/>
      <c r="B17" s="29"/>
      <c r="C17" s="29"/>
      <c r="D17" s="8"/>
    </row>
    <row r="18" spans="1:4" x14ac:dyDescent="0.35">
      <c r="A18" s="29" t="s">
        <v>8</v>
      </c>
      <c r="B18" s="29"/>
      <c r="C18" s="29"/>
      <c r="D18" s="8">
        <f>SUM(D16+D12+D8)</f>
        <v>15989.130000000001</v>
      </c>
    </row>
    <row r="19" spans="1:4" x14ac:dyDescent="0.35">
      <c r="A19" s="30"/>
      <c r="B19" s="30"/>
      <c r="C19" s="15"/>
      <c r="D19" s="11"/>
    </row>
    <row r="20" spans="1:4" x14ac:dyDescent="0.35">
      <c r="A20" s="29" t="s">
        <v>9</v>
      </c>
      <c r="B20" s="29"/>
      <c r="C20" s="14"/>
      <c r="D20" s="8">
        <v>3787.24</v>
      </c>
    </row>
    <row r="21" spans="1:4" x14ac:dyDescent="0.35">
      <c r="A21" s="19"/>
      <c r="B21" s="19"/>
      <c r="C21" s="20"/>
      <c r="D21" s="19"/>
    </row>
    <row r="22" spans="1:4" x14ac:dyDescent="0.35">
      <c r="A22" s="21" t="s">
        <v>10</v>
      </c>
      <c r="D22" s="22">
        <f>SUM(D18+D20)</f>
        <v>19776.370000000003</v>
      </c>
    </row>
  </sheetData>
  <mergeCells count="6">
    <mergeCell ref="A14:D14"/>
    <mergeCell ref="A16:C16"/>
    <mergeCell ref="A3:D3"/>
    <mergeCell ref="A8:C8"/>
    <mergeCell ref="A10:D10"/>
    <mergeCell ref="A12:C12"/>
  </mergeCells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autoPict="0" r:id="rId5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914400</xdr:colOff>
                <xdr:row>21</xdr:row>
                <xdr:rowOff>44450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7">
            <anchor moveWithCells="1">
              <from>
                <xdr:col>0</xdr:col>
                <xdr:colOff>622300</xdr:colOff>
                <xdr:row>20</xdr:row>
                <xdr:rowOff>0</xdr:rowOff>
              </from>
              <to>
                <xdr:col>1</xdr:col>
                <xdr:colOff>317500</xdr:colOff>
                <xdr:row>21</xdr:row>
                <xdr:rowOff>44450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5" r:id="rId8" name="Control 1">
          <controlPr defaultSize="0" autoPict="0" r:id="rId9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914400</xdr:colOff>
                <xdr:row>21</xdr:row>
                <xdr:rowOff>44450</xdr:rowOff>
              </to>
            </anchor>
          </controlPr>
        </control>
      </mc:Choice>
      <mc:Fallback>
        <control shapeId="1025" r:id="rId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3C449-48AC-4DE9-AD21-4EFE8CE5FE00}">
  <dimension ref="A1"/>
  <sheetViews>
    <sheetView zoomScale="87" workbookViewId="0">
      <selection activeCell="G5" sqref="G5"/>
    </sheetView>
  </sheetViews>
  <sheetFormatPr defaultRowHeight="14.5" x14ac:dyDescent="0.35"/>
  <sheetData>
    <row r="1" spans="1:1" x14ac:dyDescent="0.35">
      <c r="A1" t="s">
        <v>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FA51-D968-45C3-B7E7-EF6007703D88}">
  <sheetPr codeName="Sheet2"/>
  <dimension ref="A1:D23"/>
  <sheetViews>
    <sheetView showGridLines="0" zoomScaleNormal="100" workbookViewId="0">
      <selection activeCell="G5" sqref="G5"/>
    </sheetView>
  </sheetViews>
  <sheetFormatPr defaultColWidth="9.1796875" defaultRowHeight="14.5" x14ac:dyDescent="0.35"/>
  <cols>
    <col min="1" max="1" width="17.453125" style="2" bestFit="1" customWidth="1"/>
    <col min="2" max="2" width="36.54296875" style="2" bestFit="1" customWidth="1"/>
    <col min="3" max="3" width="26.453125" style="2" bestFit="1" customWidth="1"/>
    <col min="4" max="4" width="14.7265625" style="2" bestFit="1" customWidth="1"/>
    <col min="5" max="16384" width="9.1796875" style="2"/>
  </cols>
  <sheetData>
    <row r="1" spans="1:4" ht="20" x14ac:dyDescent="0.35">
      <c r="A1" s="28" t="s">
        <v>0</v>
      </c>
      <c r="B1" s="17" t="s">
        <v>1</v>
      </c>
      <c r="C1" s="17" t="s">
        <v>2</v>
      </c>
      <c r="D1" s="17" t="s">
        <v>3</v>
      </c>
    </row>
    <row r="2" spans="1:4" x14ac:dyDescent="0.35">
      <c r="A2" s="9"/>
      <c r="B2" s="9"/>
      <c r="C2" s="9"/>
      <c r="D2" s="10"/>
    </row>
    <row r="3" spans="1:4" x14ac:dyDescent="0.35">
      <c r="A3" s="40" t="s">
        <v>12</v>
      </c>
      <c r="B3" s="40"/>
      <c r="C3" s="40"/>
      <c r="D3" s="40"/>
    </row>
    <row r="4" spans="1:4" x14ac:dyDescent="0.35">
      <c r="A4" s="4"/>
      <c r="B4" s="6"/>
      <c r="C4" s="5"/>
      <c r="D4" s="3"/>
    </row>
    <row r="5" spans="1:4" x14ac:dyDescent="0.35">
      <c r="A5" s="4"/>
      <c r="B5" s="6"/>
      <c r="C5" s="5"/>
      <c r="D5" s="3"/>
    </row>
    <row r="6" spans="1:4" x14ac:dyDescent="0.35">
      <c r="A6" s="4"/>
      <c r="B6" s="6"/>
      <c r="C6" s="5"/>
      <c r="D6" s="3"/>
    </row>
    <row r="7" spans="1:4" x14ac:dyDescent="0.35">
      <c r="A7" s="40"/>
      <c r="B7" s="40"/>
      <c r="C7" s="40"/>
      <c r="D7" s="7">
        <f>SUM(D4:D6)</f>
        <v>0</v>
      </c>
    </row>
    <row r="8" spans="1:4" x14ac:dyDescent="0.35">
      <c r="A8" s="40" t="s">
        <v>12</v>
      </c>
      <c r="B8" s="40"/>
      <c r="C8" s="40"/>
      <c r="D8" s="40"/>
    </row>
    <row r="9" spans="1:4" x14ac:dyDescent="0.35">
      <c r="A9" s="29"/>
      <c r="B9" s="29"/>
      <c r="C9" s="29"/>
      <c r="D9" s="29"/>
    </row>
    <row r="10" spans="1:4" x14ac:dyDescent="0.35">
      <c r="A10" s="29"/>
      <c r="B10" s="29"/>
      <c r="C10" s="29"/>
      <c r="D10" s="29"/>
    </row>
    <row r="11" spans="1:4" x14ac:dyDescent="0.35">
      <c r="A11" s="4"/>
      <c r="B11" s="6"/>
      <c r="C11" s="5"/>
      <c r="D11" s="3"/>
    </row>
    <row r="12" spans="1:4" x14ac:dyDescent="0.35">
      <c r="A12" s="40"/>
      <c r="B12" s="40"/>
      <c r="C12" s="40"/>
      <c r="D12" s="7">
        <f>SUM(D9:D11)</f>
        <v>0</v>
      </c>
    </row>
    <row r="13" spans="1:4" x14ac:dyDescent="0.35">
      <c r="A13" s="40" t="s">
        <v>12</v>
      </c>
      <c r="B13" s="40"/>
      <c r="C13" s="40"/>
      <c r="D13" s="40"/>
    </row>
    <row r="14" spans="1:4" x14ac:dyDescent="0.35">
      <c r="A14" s="4"/>
      <c r="B14" s="6"/>
      <c r="C14" s="5"/>
      <c r="D14" s="3"/>
    </row>
    <row r="15" spans="1:4" x14ac:dyDescent="0.35">
      <c r="A15" s="4"/>
      <c r="B15" s="6"/>
      <c r="C15" s="5"/>
      <c r="D15" s="3"/>
    </row>
    <row r="16" spans="1:4" x14ac:dyDescent="0.35">
      <c r="A16" s="4"/>
      <c r="B16" s="6"/>
      <c r="C16" s="5"/>
      <c r="D16" s="3"/>
    </row>
    <row r="17" spans="1:4" x14ac:dyDescent="0.35">
      <c r="A17" s="40"/>
      <c r="B17" s="40"/>
      <c r="C17" s="40"/>
      <c r="D17" s="7">
        <f>SUM(D14:D16)</f>
        <v>0</v>
      </c>
    </row>
    <row r="18" spans="1:4" x14ac:dyDescent="0.35">
      <c r="A18" s="29"/>
      <c r="B18" s="29"/>
      <c r="C18" s="29"/>
      <c r="D18" s="8"/>
    </row>
    <row r="19" spans="1:4" x14ac:dyDescent="0.35">
      <c r="A19" s="29" t="s">
        <v>8</v>
      </c>
      <c r="B19" s="29"/>
      <c r="C19" s="29"/>
      <c r="D19" s="8">
        <f>SUM(D17+D12+D7)</f>
        <v>0</v>
      </c>
    </row>
    <row r="20" spans="1:4" x14ac:dyDescent="0.35">
      <c r="A20" s="41"/>
      <c r="B20" s="41"/>
      <c r="C20" s="41"/>
      <c r="D20" s="41"/>
    </row>
    <row r="21" spans="1:4" x14ac:dyDescent="0.35">
      <c r="A21" s="29" t="s">
        <v>9</v>
      </c>
      <c r="B21" s="6"/>
      <c r="C21" s="5"/>
      <c r="D21" s="26">
        <v>0</v>
      </c>
    </row>
    <row r="22" spans="1:4" x14ac:dyDescent="0.35">
      <c r="A22" s="19"/>
      <c r="B22" s="23"/>
      <c r="C22" s="24"/>
      <c r="D22" s="25"/>
    </row>
    <row r="23" spans="1:4" x14ac:dyDescent="0.35">
      <c r="A23" s="21" t="s">
        <v>10</v>
      </c>
      <c r="B23" s="6"/>
      <c r="C23" s="5"/>
      <c r="D23" s="27">
        <f>SUM(D21+D19)</f>
        <v>0</v>
      </c>
    </row>
  </sheetData>
  <mergeCells count="7">
    <mergeCell ref="A20:D20"/>
    <mergeCell ref="A17:C17"/>
    <mergeCell ref="A3:D3"/>
    <mergeCell ref="A7:C7"/>
    <mergeCell ref="A8:D8"/>
    <mergeCell ref="A12:C12"/>
    <mergeCell ref="A13:D13"/>
  </mergeCells>
  <pageMargins left="0.75" right="0.75" top="1" bottom="1" header="0.5" footer="0.5"/>
  <drawing r:id="rId1"/>
  <legacyDrawing r:id="rId2"/>
  <controls>
    <mc:AlternateContent xmlns:mc="http://schemas.openxmlformats.org/markup-compatibility/2006">
      <mc:Choice Requires="x14">
        <control shapeId="3075" r:id="rId3" name="Control 3">
          <controlPr defaultSize="0" autoPict="0" r:id="rId4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914400</xdr:colOff>
                <xdr:row>24</xdr:row>
                <xdr:rowOff>44450</xdr:rowOff>
              </to>
            </anchor>
          </controlPr>
        </control>
      </mc:Choice>
      <mc:Fallback>
        <control shapeId="3075" r:id="rId3" name="Control 3"/>
      </mc:Fallback>
    </mc:AlternateContent>
    <mc:AlternateContent xmlns:mc="http://schemas.openxmlformats.org/markup-compatibility/2006">
      <mc:Choice Requires="x14">
        <control shapeId="3074" r:id="rId5" name="Control 2">
          <controlPr defaultSize="0" autoPict="0" r:id="rId6">
            <anchor moveWithCells="1">
              <from>
                <xdr:col>0</xdr:col>
                <xdr:colOff>622300</xdr:colOff>
                <xdr:row>23</xdr:row>
                <xdr:rowOff>0</xdr:rowOff>
              </from>
              <to>
                <xdr:col>1</xdr:col>
                <xdr:colOff>317500</xdr:colOff>
                <xdr:row>24</xdr:row>
                <xdr:rowOff>44450</xdr:rowOff>
              </to>
            </anchor>
          </controlPr>
        </control>
      </mc:Choice>
      <mc:Fallback>
        <control shapeId="3074" r:id="rId5" name="Control 2"/>
      </mc:Fallback>
    </mc:AlternateContent>
    <mc:AlternateContent xmlns:mc="http://schemas.openxmlformats.org/markup-compatibility/2006">
      <mc:Choice Requires="x14">
        <control shapeId="3073" r:id="rId7" name="Control 1">
          <controlPr defaultSize="0" autoPict="0" r:id="rId8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914400</xdr:colOff>
                <xdr:row>24</xdr:row>
                <xdr:rowOff>44450</xdr:rowOff>
              </to>
            </anchor>
          </controlPr>
        </control>
      </mc:Choice>
      <mc:Fallback>
        <control shapeId="3073" r:id="rId7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85B3D-E639-47F8-B7AB-DEE8D5D00A34}">
  <sheetPr codeName="Sheet3"/>
  <dimension ref="A1:E85"/>
  <sheetViews>
    <sheetView showGridLines="0" zoomScaleNormal="100" workbookViewId="0">
      <selection activeCell="A85" sqref="A85:E85"/>
    </sheetView>
  </sheetViews>
  <sheetFormatPr defaultColWidth="9.1796875" defaultRowHeight="14.5" x14ac:dyDescent="0.35"/>
  <cols>
    <col min="1" max="1" width="17.453125" style="2" bestFit="1" customWidth="1"/>
    <col min="2" max="2" width="36.54296875" style="2" bestFit="1" customWidth="1"/>
    <col min="3" max="3" width="26.453125" style="2" bestFit="1" customWidth="1"/>
    <col min="4" max="4" width="16.7265625" style="37" customWidth="1"/>
    <col min="5" max="5" width="14.7265625" style="2" bestFit="1" customWidth="1"/>
    <col min="6" max="16384" width="9.1796875" style="2"/>
  </cols>
  <sheetData>
    <row r="1" spans="1:5" ht="23.5" customHeight="1" x14ac:dyDescent="0.35">
      <c r="A1" s="31" t="s">
        <v>13</v>
      </c>
      <c r="B1" s="31" t="s">
        <v>14</v>
      </c>
      <c r="C1" s="31" t="s">
        <v>15</v>
      </c>
      <c r="D1" s="32" t="s">
        <v>16</v>
      </c>
      <c r="E1" s="1" t="s">
        <v>3</v>
      </c>
    </row>
    <row r="2" spans="1:5" x14ac:dyDescent="0.35">
      <c r="A2" s="9"/>
      <c r="B2" s="9"/>
      <c r="C2" s="9"/>
      <c r="D2" s="33"/>
      <c r="E2" s="10"/>
    </row>
    <row r="3" spans="1:5" x14ac:dyDescent="0.35">
      <c r="A3" s="40" t="s">
        <v>17</v>
      </c>
      <c r="B3" s="40"/>
      <c r="C3" s="40"/>
      <c r="D3" s="40"/>
      <c r="E3" s="40"/>
    </row>
    <row r="4" spans="1:5" x14ac:dyDescent="0.35">
      <c r="A4" s="4">
        <v>45351</v>
      </c>
      <c r="B4" s="6" t="s">
        <v>18</v>
      </c>
      <c r="C4" s="5" t="s">
        <v>19</v>
      </c>
      <c r="D4" s="34">
        <v>619</v>
      </c>
      <c r="E4" s="3">
        <v>619</v>
      </c>
    </row>
    <row r="5" spans="1:5" x14ac:dyDescent="0.35">
      <c r="A5" s="4">
        <v>45351</v>
      </c>
      <c r="B5" s="6" t="s">
        <v>20</v>
      </c>
      <c r="C5" s="5" t="s">
        <v>19</v>
      </c>
      <c r="D5" s="34">
        <v>173.72</v>
      </c>
      <c r="E5" s="3">
        <v>173.72</v>
      </c>
    </row>
    <row r="6" spans="1:5" x14ac:dyDescent="0.35">
      <c r="A6" s="4">
        <v>45351</v>
      </c>
      <c r="B6" s="6" t="s">
        <v>21</v>
      </c>
      <c r="C6" s="5" t="s">
        <v>19</v>
      </c>
      <c r="D6" s="34">
        <v>211</v>
      </c>
      <c r="E6" s="3">
        <v>211</v>
      </c>
    </row>
    <row r="7" spans="1:5" x14ac:dyDescent="0.35">
      <c r="A7" s="4">
        <v>45351</v>
      </c>
      <c r="B7" s="6" t="s">
        <v>22</v>
      </c>
      <c r="C7" s="5" t="s">
        <v>19</v>
      </c>
      <c r="D7" s="34">
        <v>222.9</v>
      </c>
      <c r="E7" s="3">
        <v>222.9</v>
      </c>
    </row>
    <row r="8" spans="1:5" x14ac:dyDescent="0.35">
      <c r="A8" s="40"/>
      <c r="B8" s="40"/>
      <c r="C8" s="40"/>
      <c r="D8" s="35"/>
      <c r="E8" s="7">
        <v>1226.6199999999999</v>
      </c>
    </row>
    <row r="9" spans="1:5" x14ac:dyDescent="0.35">
      <c r="A9" s="29"/>
      <c r="B9" s="29"/>
      <c r="C9" s="29"/>
      <c r="D9" s="35"/>
      <c r="E9" s="8"/>
    </row>
    <row r="10" spans="1:5" x14ac:dyDescent="0.35">
      <c r="A10" s="40" t="s">
        <v>23</v>
      </c>
      <c r="B10" s="40"/>
      <c r="C10" s="40"/>
      <c r="D10" s="40"/>
      <c r="E10" s="40"/>
    </row>
    <row r="11" spans="1:5" ht="20" x14ac:dyDescent="0.35">
      <c r="A11" s="4">
        <v>45323</v>
      </c>
      <c r="B11" s="6" t="s">
        <v>24</v>
      </c>
      <c r="C11" s="5" t="s">
        <v>25</v>
      </c>
      <c r="D11" s="3">
        <v>899.87</v>
      </c>
      <c r="E11" s="3">
        <v>899.87</v>
      </c>
    </row>
    <row r="12" spans="1:5" ht="20" x14ac:dyDescent="0.35">
      <c r="A12" s="4">
        <v>45351</v>
      </c>
      <c r="B12" s="6" t="s">
        <v>24</v>
      </c>
      <c r="C12" s="5" t="s">
        <v>25</v>
      </c>
      <c r="D12" s="3">
        <v>913.18</v>
      </c>
      <c r="E12" s="3">
        <v>913.18</v>
      </c>
    </row>
    <row r="13" spans="1:5" x14ac:dyDescent="0.35">
      <c r="A13" s="40"/>
      <c r="B13" s="40"/>
      <c r="C13" s="40"/>
      <c r="D13" s="35"/>
      <c r="E13" s="7">
        <v>1813.05</v>
      </c>
    </row>
    <row r="14" spans="1:5" x14ac:dyDescent="0.35">
      <c r="A14" s="29"/>
      <c r="B14" s="29"/>
      <c r="C14" s="29"/>
      <c r="D14" s="35"/>
      <c r="E14" s="8"/>
    </row>
    <row r="15" spans="1:5" x14ac:dyDescent="0.35">
      <c r="A15" s="40" t="s">
        <v>26</v>
      </c>
      <c r="B15" s="40"/>
      <c r="C15" s="40"/>
      <c r="D15" s="40"/>
      <c r="E15" s="40"/>
    </row>
    <row r="16" spans="1:5" x14ac:dyDescent="0.35">
      <c r="A16" s="4">
        <v>45323</v>
      </c>
      <c r="B16" s="6" t="s">
        <v>27</v>
      </c>
      <c r="C16" s="5" t="s">
        <v>28</v>
      </c>
      <c r="D16" s="3">
        <v>199.75</v>
      </c>
      <c r="E16" s="3">
        <v>199.75</v>
      </c>
    </row>
    <row r="17" spans="1:5" ht="20" x14ac:dyDescent="0.35">
      <c r="A17" s="4">
        <v>45323</v>
      </c>
      <c r="B17" s="6" t="s">
        <v>29</v>
      </c>
      <c r="C17" s="5" t="s">
        <v>28</v>
      </c>
      <c r="D17" s="3">
        <v>179</v>
      </c>
      <c r="E17" s="3">
        <v>179</v>
      </c>
    </row>
    <row r="18" spans="1:5" ht="20" x14ac:dyDescent="0.35">
      <c r="A18" s="4">
        <v>45323</v>
      </c>
      <c r="B18" s="6" t="s">
        <v>29</v>
      </c>
      <c r="C18" s="5" t="s">
        <v>28</v>
      </c>
      <c r="D18" s="3">
        <v>194.44</v>
      </c>
      <c r="E18" s="3">
        <v>194.44</v>
      </c>
    </row>
    <row r="19" spans="1:5" ht="20" x14ac:dyDescent="0.35">
      <c r="A19" s="4">
        <v>45323</v>
      </c>
      <c r="B19" s="6" t="s">
        <v>29</v>
      </c>
      <c r="C19" s="5" t="s">
        <v>28</v>
      </c>
      <c r="D19" s="3">
        <v>27.37</v>
      </c>
      <c r="E19" s="3">
        <v>27.37</v>
      </c>
    </row>
    <row r="20" spans="1:5" ht="20" x14ac:dyDescent="0.35">
      <c r="A20" s="4">
        <v>45323</v>
      </c>
      <c r="B20" s="6" t="s">
        <v>30</v>
      </c>
      <c r="C20" s="5" t="s">
        <v>28</v>
      </c>
      <c r="D20" s="3">
        <v>51.6</v>
      </c>
      <c r="E20" s="3">
        <v>51.6</v>
      </c>
    </row>
    <row r="21" spans="1:5" ht="20" x14ac:dyDescent="0.35">
      <c r="A21" s="4">
        <v>45323</v>
      </c>
      <c r="B21" s="6" t="s">
        <v>31</v>
      </c>
      <c r="C21" s="5" t="s">
        <v>28</v>
      </c>
      <c r="D21" s="3">
        <v>71.48</v>
      </c>
      <c r="E21" s="3">
        <v>71.48</v>
      </c>
    </row>
    <row r="22" spans="1:5" ht="20" x14ac:dyDescent="0.35">
      <c r="A22" s="4">
        <v>45323</v>
      </c>
      <c r="B22" s="6" t="s">
        <v>29</v>
      </c>
      <c r="C22" s="5" t="s">
        <v>28</v>
      </c>
      <c r="D22" s="3">
        <v>26.39</v>
      </c>
      <c r="E22" s="3">
        <v>26.39</v>
      </c>
    </row>
    <row r="23" spans="1:5" ht="20" x14ac:dyDescent="0.35">
      <c r="A23" s="4">
        <v>45323</v>
      </c>
      <c r="B23" s="6" t="s">
        <v>30</v>
      </c>
      <c r="C23" s="5" t="s">
        <v>28</v>
      </c>
      <c r="D23" s="3">
        <v>15.19</v>
      </c>
      <c r="E23" s="3">
        <v>15.19</v>
      </c>
    </row>
    <row r="24" spans="1:5" ht="20" x14ac:dyDescent="0.35">
      <c r="A24" s="4">
        <v>45324</v>
      </c>
      <c r="B24" s="6" t="s">
        <v>29</v>
      </c>
      <c r="C24" s="5" t="s">
        <v>28</v>
      </c>
      <c r="D24" s="3">
        <v>81.459999999999994</v>
      </c>
      <c r="E24" s="3">
        <v>81.459999999999994</v>
      </c>
    </row>
    <row r="25" spans="1:5" x14ac:dyDescent="0.35">
      <c r="A25" s="4">
        <v>45328</v>
      </c>
      <c r="B25" s="6" t="s">
        <v>27</v>
      </c>
      <c r="C25" s="5" t="s">
        <v>28</v>
      </c>
      <c r="D25" s="3">
        <v>52.07</v>
      </c>
      <c r="E25" s="3">
        <v>52.07</v>
      </c>
    </row>
    <row r="26" spans="1:5" ht="20" x14ac:dyDescent="0.35">
      <c r="A26" s="4">
        <v>45335</v>
      </c>
      <c r="B26" s="6" t="s">
        <v>29</v>
      </c>
      <c r="C26" s="5" t="s">
        <v>28</v>
      </c>
      <c r="D26" s="3">
        <v>20.52</v>
      </c>
      <c r="E26" s="3">
        <v>20.52</v>
      </c>
    </row>
    <row r="27" spans="1:5" x14ac:dyDescent="0.35">
      <c r="A27" s="40"/>
      <c r="B27" s="40"/>
      <c r="C27" s="40"/>
      <c r="D27" s="35"/>
      <c r="E27" s="7">
        <v>919.27</v>
      </c>
    </row>
    <row r="28" spans="1:5" x14ac:dyDescent="0.35">
      <c r="A28" s="29"/>
      <c r="B28" s="29"/>
      <c r="C28" s="29"/>
      <c r="D28" s="35"/>
      <c r="E28" s="8"/>
    </row>
    <row r="29" spans="1:5" x14ac:dyDescent="0.35">
      <c r="A29" s="40" t="s">
        <v>32</v>
      </c>
      <c r="B29" s="40"/>
      <c r="C29" s="40"/>
      <c r="D29" s="40"/>
      <c r="E29" s="40"/>
    </row>
    <row r="30" spans="1:5" x14ac:dyDescent="0.35">
      <c r="A30" s="4">
        <v>45348</v>
      </c>
      <c r="B30" s="6" t="s">
        <v>33</v>
      </c>
      <c r="C30" s="5" t="s">
        <v>34</v>
      </c>
      <c r="D30" s="3">
        <v>74.19</v>
      </c>
      <c r="E30" s="3">
        <v>74.19</v>
      </c>
    </row>
    <row r="31" spans="1:5" x14ac:dyDescent="0.35">
      <c r="A31" s="4">
        <v>45349</v>
      </c>
      <c r="B31" s="6" t="s">
        <v>33</v>
      </c>
      <c r="C31" s="5" t="s">
        <v>34</v>
      </c>
      <c r="D31" s="3">
        <v>61.06</v>
      </c>
      <c r="E31" s="3">
        <v>61.06</v>
      </c>
    </row>
    <row r="32" spans="1:5" x14ac:dyDescent="0.35">
      <c r="A32" s="4">
        <v>45351</v>
      </c>
      <c r="B32" s="6" t="s">
        <v>35</v>
      </c>
      <c r="C32" s="5" t="s">
        <v>36</v>
      </c>
      <c r="D32" s="3">
        <v>32.92</v>
      </c>
      <c r="E32" s="3">
        <v>32.92</v>
      </c>
    </row>
    <row r="33" spans="1:5" x14ac:dyDescent="0.35">
      <c r="A33" s="4">
        <v>45351</v>
      </c>
      <c r="B33" s="6" t="s">
        <v>35</v>
      </c>
      <c r="C33" s="5" t="s">
        <v>36</v>
      </c>
      <c r="D33" s="3">
        <v>60</v>
      </c>
      <c r="E33" s="3">
        <v>60</v>
      </c>
    </row>
    <row r="34" spans="1:5" x14ac:dyDescent="0.35">
      <c r="A34" s="40"/>
      <c r="B34" s="40"/>
      <c r="C34" s="40"/>
      <c r="D34" s="35"/>
      <c r="E34" s="7">
        <f>SUM(E30:E33)</f>
        <v>228.17000000000002</v>
      </c>
    </row>
    <row r="35" spans="1:5" x14ac:dyDescent="0.35">
      <c r="A35" s="9"/>
      <c r="B35" s="9"/>
      <c r="C35" s="9"/>
      <c r="D35" s="33"/>
      <c r="E35" s="10"/>
    </row>
    <row r="36" spans="1:5" x14ac:dyDescent="0.35">
      <c r="A36" s="36" t="s">
        <v>37</v>
      </c>
    </row>
    <row r="37" spans="1:5" x14ac:dyDescent="0.35">
      <c r="A37" s="40" t="s">
        <v>38</v>
      </c>
      <c r="B37" s="40"/>
      <c r="C37" s="40"/>
      <c r="D37" s="40"/>
      <c r="E37" s="40"/>
    </row>
    <row r="38" spans="1:5" x14ac:dyDescent="0.35">
      <c r="A38" s="4">
        <v>45323</v>
      </c>
      <c r="B38" s="6" t="s">
        <v>39</v>
      </c>
      <c r="C38" s="5" t="s">
        <v>40</v>
      </c>
      <c r="D38" s="34">
        <v>428.42</v>
      </c>
      <c r="E38" s="3">
        <v>428.42</v>
      </c>
    </row>
    <row r="39" spans="1:5" x14ac:dyDescent="0.35">
      <c r="A39" s="4">
        <v>45323</v>
      </c>
      <c r="B39" s="6" t="s">
        <v>27</v>
      </c>
      <c r="C39" s="5" t="s">
        <v>28</v>
      </c>
      <c r="D39" s="34">
        <v>93.19</v>
      </c>
      <c r="E39" s="3">
        <v>93.19</v>
      </c>
    </row>
    <row r="40" spans="1:5" ht="20" x14ac:dyDescent="0.35">
      <c r="A40" s="4">
        <v>45323</v>
      </c>
      <c r="B40" s="6" t="s">
        <v>41</v>
      </c>
      <c r="C40" s="5" t="s">
        <v>28</v>
      </c>
      <c r="D40" s="34">
        <v>35.22</v>
      </c>
      <c r="E40" s="3">
        <v>35.22</v>
      </c>
    </row>
    <row r="41" spans="1:5" x14ac:dyDescent="0.35">
      <c r="A41" s="4">
        <v>45323</v>
      </c>
      <c r="B41" s="6" t="s">
        <v>27</v>
      </c>
      <c r="C41" s="5" t="s">
        <v>28</v>
      </c>
      <c r="D41" s="34">
        <v>360.85</v>
      </c>
      <c r="E41" s="3">
        <v>360.85</v>
      </c>
    </row>
    <row r="42" spans="1:5" ht="20" x14ac:dyDescent="0.35">
      <c r="A42" s="4">
        <v>45323</v>
      </c>
      <c r="B42" s="6" t="s">
        <v>29</v>
      </c>
      <c r="C42" s="5" t="s">
        <v>28</v>
      </c>
      <c r="D42" s="34">
        <v>81.58</v>
      </c>
      <c r="E42" s="3">
        <v>81.58</v>
      </c>
    </row>
    <row r="43" spans="1:5" ht="20" x14ac:dyDescent="0.35">
      <c r="A43" s="4">
        <v>45323</v>
      </c>
      <c r="B43" s="6" t="s">
        <v>41</v>
      </c>
      <c r="C43" s="5" t="s">
        <v>28</v>
      </c>
      <c r="D43" s="34">
        <v>244.4</v>
      </c>
      <c r="E43" s="3">
        <v>244.4</v>
      </c>
    </row>
    <row r="44" spans="1:5" x14ac:dyDescent="0.35">
      <c r="A44" s="4">
        <v>45323</v>
      </c>
      <c r="B44" s="6" t="s">
        <v>27</v>
      </c>
      <c r="C44" s="5" t="s">
        <v>28</v>
      </c>
      <c r="D44" s="34">
        <v>61.23</v>
      </c>
      <c r="E44" s="3">
        <v>61.23</v>
      </c>
    </row>
    <row r="45" spans="1:5" ht="20" x14ac:dyDescent="0.35">
      <c r="A45" s="4">
        <v>45323</v>
      </c>
      <c r="B45" s="6" t="s">
        <v>41</v>
      </c>
      <c r="C45" s="5" t="s">
        <v>28</v>
      </c>
      <c r="D45" s="34">
        <v>24.97</v>
      </c>
      <c r="E45" s="3">
        <v>24.97</v>
      </c>
    </row>
    <row r="46" spans="1:5" x14ac:dyDescent="0.35">
      <c r="A46" s="4">
        <v>45323</v>
      </c>
      <c r="B46" s="6" t="s">
        <v>27</v>
      </c>
      <c r="C46" s="5" t="s">
        <v>28</v>
      </c>
      <c r="D46" s="34">
        <v>285.13</v>
      </c>
      <c r="E46" s="3">
        <v>285.13</v>
      </c>
    </row>
    <row r="47" spans="1:5" x14ac:dyDescent="0.35">
      <c r="A47" s="4">
        <v>45329</v>
      </c>
      <c r="B47" s="6" t="s">
        <v>39</v>
      </c>
      <c r="C47" s="5" t="s">
        <v>40</v>
      </c>
      <c r="D47" s="34">
        <v>255.7</v>
      </c>
      <c r="E47" s="3">
        <v>255.7</v>
      </c>
    </row>
    <row r="48" spans="1:5" x14ac:dyDescent="0.35">
      <c r="A48" s="4">
        <v>45333</v>
      </c>
      <c r="B48" s="6" t="s">
        <v>27</v>
      </c>
      <c r="C48" s="5" t="s">
        <v>28</v>
      </c>
      <c r="D48" s="34">
        <v>3653.18</v>
      </c>
      <c r="E48" s="3">
        <v>3653.18</v>
      </c>
    </row>
    <row r="49" spans="1:5" x14ac:dyDescent="0.35">
      <c r="A49" s="4">
        <v>45343</v>
      </c>
      <c r="B49" s="6" t="s">
        <v>39</v>
      </c>
      <c r="C49" s="5" t="s">
        <v>40</v>
      </c>
      <c r="D49" s="34">
        <v>357.76</v>
      </c>
      <c r="E49" s="3">
        <v>357.76</v>
      </c>
    </row>
    <row r="50" spans="1:5" x14ac:dyDescent="0.35">
      <c r="A50" s="4">
        <v>45349</v>
      </c>
      <c r="B50" s="6" t="s">
        <v>39</v>
      </c>
      <c r="C50" s="5" t="s">
        <v>40</v>
      </c>
      <c r="D50" s="34">
        <v>504.29</v>
      </c>
      <c r="E50" s="3">
        <v>504.29</v>
      </c>
    </row>
    <row r="51" spans="1:5" x14ac:dyDescent="0.35">
      <c r="A51" s="4">
        <v>45351</v>
      </c>
      <c r="B51" s="6" t="s">
        <v>35</v>
      </c>
      <c r="C51" s="5" t="s">
        <v>36</v>
      </c>
      <c r="D51" s="34">
        <v>17.559999999999999</v>
      </c>
      <c r="E51" s="3">
        <v>17.559999999999999</v>
      </c>
    </row>
    <row r="52" spans="1:5" x14ac:dyDescent="0.35">
      <c r="A52" s="4">
        <v>45351</v>
      </c>
      <c r="B52" s="6" t="s">
        <v>35</v>
      </c>
      <c r="C52" s="5" t="s">
        <v>36</v>
      </c>
      <c r="D52" s="34">
        <v>579.44000000000005</v>
      </c>
      <c r="E52" s="3">
        <v>579.44000000000005</v>
      </c>
    </row>
    <row r="53" spans="1:5" x14ac:dyDescent="0.35">
      <c r="A53" s="4">
        <v>45351</v>
      </c>
      <c r="B53" s="6" t="s">
        <v>35</v>
      </c>
      <c r="C53" s="5" t="s">
        <v>36</v>
      </c>
      <c r="D53" s="34">
        <v>157.32</v>
      </c>
      <c r="E53" s="3">
        <v>157.32</v>
      </c>
    </row>
    <row r="54" spans="1:5" x14ac:dyDescent="0.35">
      <c r="A54" s="40"/>
      <c r="B54" s="40"/>
      <c r="C54" s="40"/>
      <c r="D54" s="35"/>
      <c r="E54" s="7">
        <v>7140.24</v>
      </c>
    </row>
    <row r="55" spans="1:5" x14ac:dyDescent="0.35">
      <c r="A55" s="29"/>
      <c r="B55" s="29"/>
      <c r="C55" s="29"/>
      <c r="D55" s="35"/>
      <c r="E55" s="8"/>
    </row>
    <row r="56" spans="1:5" x14ac:dyDescent="0.35">
      <c r="A56" s="40" t="s">
        <v>42</v>
      </c>
      <c r="B56" s="40"/>
      <c r="C56" s="40"/>
      <c r="D56" s="40"/>
      <c r="E56" s="40"/>
    </row>
    <row r="57" spans="1:5" x14ac:dyDescent="0.35">
      <c r="A57" s="4">
        <v>45323</v>
      </c>
      <c r="B57" s="6" t="s">
        <v>27</v>
      </c>
      <c r="C57" s="5" t="s">
        <v>28</v>
      </c>
      <c r="D57" s="3">
        <v>388.29</v>
      </c>
      <c r="E57" s="3">
        <v>388.29</v>
      </c>
    </row>
    <row r="58" spans="1:5" x14ac:dyDescent="0.35">
      <c r="A58" s="4">
        <v>45323</v>
      </c>
      <c r="B58" s="6" t="s">
        <v>27</v>
      </c>
      <c r="C58" s="5" t="s">
        <v>28</v>
      </c>
      <c r="D58" s="3">
        <v>515.64</v>
      </c>
      <c r="E58" s="3">
        <v>515.64</v>
      </c>
    </row>
    <row r="59" spans="1:5" x14ac:dyDescent="0.35">
      <c r="A59" s="4">
        <v>45327</v>
      </c>
      <c r="B59" s="6" t="s">
        <v>43</v>
      </c>
      <c r="C59" s="5" t="s">
        <v>44</v>
      </c>
      <c r="D59" s="3">
        <v>3.96</v>
      </c>
      <c r="E59" s="3">
        <v>3.96</v>
      </c>
    </row>
    <row r="60" spans="1:5" x14ac:dyDescent="0.35">
      <c r="A60" s="4">
        <v>45331</v>
      </c>
      <c r="B60" s="6" t="s">
        <v>43</v>
      </c>
      <c r="C60" s="5" t="s">
        <v>44</v>
      </c>
      <c r="D60" s="3">
        <v>22.5</v>
      </c>
      <c r="E60" s="3">
        <v>22.5</v>
      </c>
    </row>
    <row r="61" spans="1:5" x14ac:dyDescent="0.35">
      <c r="A61" s="4">
        <v>45334</v>
      </c>
      <c r="B61" s="6" t="s">
        <v>43</v>
      </c>
      <c r="C61" s="5" t="s">
        <v>44</v>
      </c>
      <c r="D61" s="3">
        <v>13.32</v>
      </c>
      <c r="E61" s="3">
        <v>13.32</v>
      </c>
    </row>
    <row r="62" spans="1:5" x14ac:dyDescent="0.35">
      <c r="A62" s="4">
        <v>45338</v>
      </c>
      <c r="B62" s="6" t="s">
        <v>43</v>
      </c>
      <c r="C62" s="5" t="s">
        <v>44</v>
      </c>
      <c r="D62" s="3">
        <v>72.150000000000006</v>
      </c>
      <c r="E62" s="3">
        <v>72.150000000000006</v>
      </c>
    </row>
    <row r="63" spans="1:5" x14ac:dyDescent="0.35">
      <c r="A63" s="4">
        <v>45342</v>
      </c>
      <c r="B63" s="6" t="s">
        <v>43</v>
      </c>
      <c r="C63" s="5" t="s">
        <v>44</v>
      </c>
      <c r="D63" s="3">
        <v>9.8800000000000008</v>
      </c>
      <c r="E63" s="3">
        <v>9.8800000000000008</v>
      </c>
    </row>
    <row r="64" spans="1:5" x14ac:dyDescent="0.35">
      <c r="A64" s="4">
        <v>45351</v>
      </c>
      <c r="B64" s="6" t="s">
        <v>35</v>
      </c>
      <c r="C64" s="5" t="s">
        <v>36</v>
      </c>
      <c r="D64" s="3">
        <v>99.43</v>
      </c>
      <c r="E64" s="3">
        <v>99.43</v>
      </c>
    </row>
    <row r="65" spans="1:5" x14ac:dyDescent="0.35">
      <c r="A65" s="4">
        <v>45351</v>
      </c>
      <c r="B65" s="6" t="s">
        <v>35</v>
      </c>
      <c r="C65" s="5" t="s">
        <v>36</v>
      </c>
      <c r="D65" s="3">
        <v>236.66</v>
      </c>
      <c r="E65" s="3">
        <v>236.66</v>
      </c>
    </row>
    <row r="66" spans="1:5" x14ac:dyDescent="0.35">
      <c r="A66" s="4">
        <v>45351</v>
      </c>
      <c r="B66" s="6" t="s">
        <v>35</v>
      </c>
      <c r="C66" s="5" t="s">
        <v>36</v>
      </c>
      <c r="D66" s="3">
        <v>226.82</v>
      </c>
      <c r="E66" s="3">
        <v>226.82</v>
      </c>
    </row>
    <row r="67" spans="1:5" x14ac:dyDescent="0.35">
      <c r="A67" s="4">
        <v>45351</v>
      </c>
      <c r="B67" s="6" t="s">
        <v>36</v>
      </c>
      <c r="C67" s="5" t="s">
        <v>44</v>
      </c>
      <c r="D67" s="3">
        <v>42.3</v>
      </c>
      <c r="E67" s="3">
        <v>42.3</v>
      </c>
    </row>
    <row r="68" spans="1:5" x14ac:dyDescent="0.35">
      <c r="A68" s="4">
        <v>45351</v>
      </c>
      <c r="B68" s="6" t="s">
        <v>36</v>
      </c>
      <c r="C68" s="5" t="s">
        <v>44</v>
      </c>
      <c r="D68" s="3">
        <v>54.44</v>
      </c>
      <c r="E68" s="3">
        <v>54.44</v>
      </c>
    </row>
    <row r="69" spans="1:5" x14ac:dyDescent="0.35">
      <c r="A69" s="40"/>
      <c r="B69" s="40"/>
      <c r="C69" s="40"/>
      <c r="D69" s="35"/>
      <c r="E69" s="7">
        <f>SUM(E57:E68)</f>
        <v>1685.3900000000003</v>
      </c>
    </row>
    <row r="70" spans="1:5" x14ac:dyDescent="0.35">
      <c r="A70" s="42"/>
      <c r="B70" s="42"/>
      <c r="C70" s="42"/>
      <c r="D70" s="42"/>
      <c r="E70" s="42"/>
    </row>
    <row r="71" spans="1:5" x14ac:dyDescent="0.35">
      <c r="A71" s="40" t="s">
        <v>45</v>
      </c>
      <c r="B71" s="40"/>
      <c r="C71" s="40"/>
      <c r="D71" s="40"/>
      <c r="E71" s="40"/>
    </row>
    <row r="72" spans="1:5" x14ac:dyDescent="0.35">
      <c r="A72" s="4">
        <v>45323</v>
      </c>
      <c r="B72" s="6" t="s">
        <v>46</v>
      </c>
      <c r="C72" s="5" t="s">
        <v>47</v>
      </c>
      <c r="D72" s="34">
        <v>727.2</v>
      </c>
      <c r="E72" s="3">
        <v>727.2</v>
      </c>
    </row>
    <row r="73" spans="1:5" x14ac:dyDescent="0.35">
      <c r="A73" s="4">
        <v>45323</v>
      </c>
      <c r="B73" s="6" t="s">
        <v>46</v>
      </c>
      <c r="C73" s="5" t="s">
        <v>47</v>
      </c>
      <c r="D73" s="34">
        <v>186</v>
      </c>
      <c r="E73" s="3">
        <v>186</v>
      </c>
    </row>
    <row r="74" spans="1:5" x14ac:dyDescent="0.35">
      <c r="A74" s="4">
        <v>45323</v>
      </c>
      <c r="B74" s="6" t="s">
        <v>46</v>
      </c>
      <c r="C74" s="5" t="s">
        <v>47</v>
      </c>
      <c r="D74" s="34">
        <v>725.4</v>
      </c>
      <c r="E74" s="3">
        <v>725.4</v>
      </c>
    </row>
    <row r="75" spans="1:5" x14ac:dyDescent="0.35">
      <c r="A75" s="4">
        <v>45323</v>
      </c>
      <c r="B75" s="6" t="s">
        <v>46</v>
      </c>
      <c r="C75" s="5" t="s">
        <v>47</v>
      </c>
      <c r="D75" s="34">
        <v>254.4</v>
      </c>
      <c r="E75" s="3">
        <v>254.4</v>
      </c>
    </row>
    <row r="76" spans="1:5" x14ac:dyDescent="0.35">
      <c r="A76" s="4">
        <v>45323</v>
      </c>
      <c r="B76" s="6" t="s">
        <v>46</v>
      </c>
      <c r="C76" s="5" t="s">
        <v>47</v>
      </c>
      <c r="D76" s="34">
        <v>732.6</v>
      </c>
      <c r="E76" s="3">
        <v>732.6</v>
      </c>
    </row>
    <row r="77" spans="1:5" x14ac:dyDescent="0.35">
      <c r="A77" s="4">
        <v>45323</v>
      </c>
      <c r="B77" s="6" t="s">
        <v>46</v>
      </c>
      <c r="C77" s="5" t="s">
        <v>47</v>
      </c>
      <c r="D77" s="34">
        <v>213.84</v>
      </c>
      <c r="E77" s="3">
        <v>213.84</v>
      </c>
    </row>
    <row r="78" spans="1:5" x14ac:dyDescent="0.35">
      <c r="A78" s="4">
        <v>45323</v>
      </c>
      <c r="B78" s="6" t="s">
        <v>46</v>
      </c>
      <c r="C78" s="5" t="s">
        <v>47</v>
      </c>
      <c r="D78" s="34">
        <v>1169.4000000000001</v>
      </c>
      <c r="E78" s="3">
        <v>1169.4000000000001</v>
      </c>
    </row>
    <row r="79" spans="1:5" x14ac:dyDescent="0.35">
      <c r="A79" s="4">
        <v>45323</v>
      </c>
      <c r="B79" s="6" t="s">
        <v>46</v>
      </c>
      <c r="C79" s="5" t="s">
        <v>47</v>
      </c>
      <c r="D79" s="34">
        <v>169.8</v>
      </c>
      <c r="E79" s="3">
        <v>169.8</v>
      </c>
    </row>
    <row r="80" spans="1:5" x14ac:dyDescent="0.35">
      <c r="A80" s="4">
        <v>45323</v>
      </c>
      <c r="B80" s="6" t="s">
        <v>46</v>
      </c>
      <c r="C80" s="5" t="s">
        <v>47</v>
      </c>
      <c r="D80" s="34">
        <v>807.6</v>
      </c>
      <c r="E80" s="3">
        <v>807.6</v>
      </c>
    </row>
    <row r="81" spans="1:5" x14ac:dyDescent="0.35">
      <c r="A81" s="4">
        <v>45328</v>
      </c>
      <c r="B81" s="6" t="s">
        <v>46</v>
      </c>
      <c r="C81" s="5" t="s">
        <v>47</v>
      </c>
      <c r="D81" s="34">
        <v>1137</v>
      </c>
      <c r="E81" s="3">
        <v>1137</v>
      </c>
    </row>
    <row r="82" spans="1:5" x14ac:dyDescent="0.35">
      <c r="A82" s="4">
        <v>45335</v>
      </c>
      <c r="B82" s="6" t="s">
        <v>46</v>
      </c>
      <c r="C82" s="5" t="s">
        <v>47</v>
      </c>
      <c r="D82" s="34">
        <v>818.4</v>
      </c>
      <c r="E82" s="3">
        <v>818.4</v>
      </c>
    </row>
    <row r="83" spans="1:5" x14ac:dyDescent="0.35">
      <c r="A83" s="40"/>
      <c r="B83" s="40"/>
      <c r="C83" s="40"/>
      <c r="D83" s="35"/>
      <c r="E83" s="7">
        <v>6941.64</v>
      </c>
    </row>
    <row r="85" spans="1:5" x14ac:dyDescent="0.35">
      <c r="A85" s="42"/>
      <c r="B85" s="42"/>
      <c r="C85" s="42"/>
      <c r="D85" s="42"/>
      <c r="E85" s="42"/>
    </row>
  </sheetData>
  <mergeCells count="16">
    <mergeCell ref="A70:E70"/>
    <mergeCell ref="A71:E71"/>
    <mergeCell ref="A83:C83"/>
    <mergeCell ref="A85:E85"/>
    <mergeCell ref="A29:E29"/>
    <mergeCell ref="A34:C34"/>
    <mergeCell ref="A37:E37"/>
    <mergeCell ref="A54:C54"/>
    <mergeCell ref="A56:E56"/>
    <mergeCell ref="A69:C69"/>
    <mergeCell ref="A27:C27"/>
    <mergeCell ref="A3:E3"/>
    <mergeCell ref="A8:C8"/>
    <mergeCell ref="A10:E10"/>
    <mergeCell ref="A13:C13"/>
    <mergeCell ref="A15:E15"/>
  </mergeCells>
  <pageMargins left="0.75" right="0.75" top="1" bottom="1" header="0.5" footer="0.5"/>
  <drawing r:id="rId1"/>
  <legacyDrawing r:id="rId2"/>
  <controls>
    <mc:AlternateContent xmlns:mc="http://schemas.openxmlformats.org/markup-compatibility/2006">
      <mc:Choice Requires="x14">
        <control shapeId="4099" r:id="rId3" name="Control 3">
          <controlPr defaultSize="0" autoPict="0" r:id="rId4">
            <anchor moveWithCells="1">
              <from>
                <xdr:col>1</xdr:col>
                <xdr:colOff>0</xdr:colOff>
                <xdr:row>86</xdr:row>
                <xdr:rowOff>31750</xdr:rowOff>
              </from>
              <to>
                <xdr:col>1</xdr:col>
                <xdr:colOff>914400</xdr:colOff>
                <xdr:row>87</xdr:row>
                <xdr:rowOff>76200</xdr:rowOff>
              </to>
            </anchor>
          </controlPr>
        </control>
      </mc:Choice>
      <mc:Fallback>
        <control shapeId="4099" r:id="rId3" name="Control 3"/>
      </mc:Fallback>
    </mc:AlternateContent>
    <mc:AlternateContent xmlns:mc="http://schemas.openxmlformats.org/markup-compatibility/2006">
      <mc:Choice Requires="x14">
        <control shapeId="4098" r:id="rId5" name="Control 2">
          <controlPr defaultSize="0" autoPict="0" r:id="rId6">
            <anchor moveWithCells="1">
              <from>
                <xdr:col>0</xdr:col>
                <xdr:colOff>622300</xdr:colOff>
                <xdr:row>86</xdr:row>
                <xdr:rowOff>31750</xdr:rowOff>
              </from>
              <to>
                <xdr:col>1</xdr:col>
                <xdr:colOff>317500</xdr:colOff>
                <xdr:row>87</xdr:row>
                <xdr:rowOff>76200</xdr:rowOff>
              </to>
            </anchor>
          </controlPr>
        </control>
      </mc:Choice>
      <mc:Fallback>
        <control shapeId="4098" r:id="rId5" name="Control 2"/>
      </mc:Fallback>
    </mc:AlternateContent>
    <mc:AlternateContent xmlns:mc="http://schemas.openxmlformats.org/markup-compatibility/2006">
      <mc:Choice Requires="x14">
        <control shapeId="4097" r:id="rId7" name="Control 1">
          <controlPr defaultSize="0" autoPict="0" r:id="rId8">
            <anchor moveWithCells="1">
              <from>
                <xdr:col>0</xdr:col>
                <xdr:colOff>0</xdr:colOff>
                <xdr:row>86</xdr:row>
                <xdr:rowOff>31750</xdr:rowOff>
              </from>
              <to>
                <xdr:col>0</xdr:col>
                <xdr:colOff>914400</xdr:colOff>
                <xdr:row>87</xdr:row>
                <xdr:rowOff>76200</xdr:rowOff>
              </to>
            </anchor>
          </controlPr>
        </control>
      </mc:Choice>
      <mc:Fallback>
        <control shapeId="4097" r:id="rId7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A256A-F99A-43FE-9794-7CF796CF17EE}">
  <dimension ref="A1"/>
  <sheetViews>
    <sheetView workbookViewId="0">
      <selection activeCell="A85" sqref="A85:E85"/>
    </sheetView>
  </sheetViews>
  <sheetFormatPr defaultRowHeight="14.5" x14ac:dyDescent="0.35"/>
  <sheetData>
    <row r="1" spans="1:1" x14ac:dyDescent="0.35">
      <c r="A1" t="s">
        <v>48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CBCB1-821C-47CB-B652-734756D4B2D1}">
  <sheetPr codeName="Sheet4"/>
  <dimension ref="A1:F112"/>
  <sheetViews>
    <sheetView showGridLines="0" zoomScaleNormal="100" workbookViewId="0">
      <selection activeCell="A85" sqref="A85:E85"/>
    </sheetView>
  </sheetViews>
  <sheetFormatPr defaultColWidth="9.1796875" defaultRowHeight="14.5" x14ac:dyDescent="0.35"/>
  <cols>
    <col min="1" max="1" width="17.453125" style="2" bestFit="1" customWidth="1"/>
    <col min="2" max="2" width="17.7265625" style="2" hidden="1" customWidth="1"/>
    <col min="3" max="3" width="36.54296875" style="2" bestFit="1" customWidth="1"/>
    <col min="4" max="4" width="26.453125" style="2" bestFit="1" customWidth="1"/>
    <col min="5" max="5" width="26.453125" style="2" customWidth="1"/>
    <col min="6" max="6" width="14.7265625" style="2" bestFit="1" customWidth="1"/>
    <col min="7" max="16384" width="9.1796875" style="2"/>
  </cols>
  <sheetData>
    <row r="1" spans="1:6" x14ac:dyDescent="0.35">
      <c r="A1" s="31" t="s">
        <v>13</v>
      </c>
      <c r="B1" s="31" t="s">
        <v>49</v>
      </c>
      <c r="C1" s="31" t="s">
        <v>14</v>
      </c>
      <c r="D1" s="31" t="s">
        <v>15</v>
      </c>
      <c r="E1" s="31" t="s">
        <v>16</v>
      </c>
      <c r="F1" s="1" t="s">
        <v>3</v>
      </c>
    </row>
    <row r="2" spans="1:6" x14ac:dyDescent="0.35">
      <c r="A2" s="9"/>
      <c r="B2" s="9"/>
      <c r="C2" s="9"/>
      <c r="D2" s="9"/>
      <c r="E2" s="9"/>
      <c r="F2" s="10"/>
    </row>
    <row r="3" spans="1:6" x14ac:dyDescent="0.35">
      <c r="A3" s="40" t="s">
        <v>17</v>
      </c>
      <c r="B3" s="40"/>
      <c r="C3" s="40"/>
      <c r="D3" s="40"/>
      <c r="E3" s="40"/>
      <c r="F3" s="40"/>
    </row>
    <row r="4" spans="1:6" x14ac:dyDescent="0.35">
      <c r="A4" s="4"/>
      <c r="B4" s="5"/>
      <c r="C4" s="6"/>
      <c r="D4" s="5"/>
      <c r="E4" s="5"/>
      <c r="F4" s="3"/>
    </row>
    <row r="5" spans="1:6" x14ac:dyDescent="0.35">
      <c r="A5" s="4"/>
      <c r="B5" s="5"/>
      <c r="C5" s="6"/>
      <c r="D5" s="5"/>
      <c r="E5" s="5"/>
      <c r="F5" s="3"/>
    </row>
    <row r="6" spans="1:6" x14ac:dyDescent="0.35">
      <c r="A6" s="4"/>
      <c r="B6" s="5"/>
      <c r="C6" s="6"/>
      <c r="D6" s="5"/>
      <c r="E6" s="5"/>
      <c r="F6" s="3"/>
    </row>
    <row r="7" spans="1:6" x14ac:dyDescent="0.35">
      <c r="A7" s="4"/>
      <c r="B7" s="5"/>
      <c r="C7" s="6"/>
      <c r="D7" s="5"/>
      <c r="E7" s="5"/>
      <c r="F7" s="3"/>
    </row>
    <row r="8" spans="1:6" x14ac:dyDescent="0.35">
      <c r="A8" s="40"/>
      <c r="B8" s="40"/>
      <c r="C8" s="40"/>
      <c r="D8" s="40"/>
      <c r="E8" s="29"/>
      <c r="F8" s="7">
        <f>SUM(F4:F7)</f>
        <v>0</v>
      </c>
    </row>
    <row r="9" spans="1:6" x14ac:dyDescent="0.35">
      <c r="A9" s="29"/>
      <c r="B9" s="29"/>
      <c r="C9" s="29"/>
      <c r="D9" s="29"/>
      <c r="E9" s="29"/>
      <c r="F9" s="8"/>
    </row>
    <row r="10" spans="1:6" x14ac:dyDescent="0.35">
      <c r="A10" s="40" t="s">
        <v>23</v>
      </c>
      <c r="B10" s="40"/>
      <c r="C10" s="40"/>
      <c r="D10" s="40"/>
      <c r="E10" s="40"/>
      <c r="F10" s="40"/>
    </row>
    <row r="11" spans="1:6" x14ac:dyDescent="0.35">
      <c r="A11" s="29"/>
      <c r="B11" s="29"/>
      <c r="C11" s="29"/>
      <c r="D11" s="29"/>
      <c r="E11" s="29"/>
      <c r="F11" s="29"/>
    </row>
    <row r="12" spans="1:6" x14ac:dyDescent="0.35">
      <c r="A12" s="29"/>
      <c r="B12" s="29"/>
      <c r="C12" s="29"/>
      <c r="D12" s="29"/>
      <c r="E12" s="29"/>
      <c r="F12" s="29"/>
    </row>
    <row r="13" spans="1:6" x14ac:dyDescent="0.35">
      <c r="A13" s="4"/>
      <c r="B13" s="5"/>
      <c r="C13" s="6"/>
      <c r="D13" s="5"/>
      <c r="E13" s="5"/>
      <c r="F13" s="3"/>
    </row>
    <row r="14" spans="1:6" x14ac:dyDescent="0.35">
      <c r="A14" s="4"/>
      <c r="B14" s="5"/>
      <c r="C14" s="6"/>
      <c r="D14" s="5"/>
      <c r="E14" s="5"/>
      <c r="F14" s="3"/>
    </row>
    <row r="15" spans="1:6" x14ac:dyDescent="0.35">
      <c r="A15" s="40"/>
      <c r="B15" s="40"/>
      <c r="C15" s="40"/>
      <c r="D15" s="40"/>
      <c r="E15" s="29"/>
      <c r="F15" s="7">
        <f>SUM(F13:F14)</f>
        <v>0</v>
      </c>
    </row>
    <row r="16" spans="1:6" x14ac:dyDescent="0.35">
      <c r="A16" s="29"/>
      <c r="B16" s="29"/>
      <c r="C16" s="29"/>
      <c r="D16" s="29"/>
      <c r="E16" s="29"/>
      <c r="F16" s="8"/>
    </row>
    <row r="17" spans="1:6" x14ac:dyDescent="0.35">
      <c r="A17" s="40" t="s">
        <v>26</v>
      </c>
      <c r="B17" s="40"/>
      <c r="C17" s="40"/>
      <c r="D17" s="40"/>
      <c r="E17" s="40"/>
      <c r="F17" s="40"/>
    </row>
    <row r="18" spans="1:6" x14ac:dyDescent="0.35">
      <c r="A18" s="4"/>
      <c r="B18" s="5"/>
      <c r="C18" s="6"/>
      <c r="D18" s="5"/>
      <c r="E18" s="5"/>
      <c r="F18" s="3"/>
    </row>
    <row r="19" spans="1:6" x14ac:dyDescent="0.35">
      <c r="A19" s="4"/>
      <c r="B19" s="5"/>
      <c r="C19" s="6"/>
      <c r="D19" s="5"/>
      <c r="E19" s="5"/>
      <c r="F19" s="3"/>
    </row>
    <row r="20" spans="1:6" x14ac:dyDescent="0.35">
      <c r="A20" s="4"/>
      <c r="B20" s="5"/>
      <c r="C20" s="6"/>
      <c r="D20" s="5"/>
      <c r="E20" s="5"/>
      <c r="F20" s="3"/>
    </row>
    <row r="21" spans="1:6" x14ac:dyDescent="0.35">
      <c r="A21" s="4"/>
      <c r="B21" s="5"/>
      <c r="C21" s="6"/>
      <c r="D21" s="5"/>
      <c r="E21" s="5"/>
      <c r="F21" s="3"/>
    </row>
    <row r="22" spans="1:6" x14ac:dyDescent="0.35">
      <c r="A22" s="40"/>
      <c r="B22" s="40"/>
      <c r="C22" s="40"/>
      <c r="D22" s="40"/>
      <c r="E22" s="29"/>
      <c r="F22" s="7">
        <f>SUM(F18:F21)</f>
        <v>0</v>
      </c>
    </row>
    <row r="23" spans="1:6" x14ac:dyDescent="0.35">
      <c r="A23" s="29"/>
      <c r="B23" s="29"/>
      <c r="C23" s="29"/>
      <c r="D23" s="29"/>
      <c r="E23" s="29"/>
      <c r="F23" s="8"/>
    </row>
    <row r="24" spans="1:6" x14ac:dyDescent="0.35">
      <c r="A24" s="40" t="s">
        <v>32</v>
      </c>
      <c r="B24" s="40"/>
      <c r="C24" s="40"/>
      <c r="D24" s="40"/>
      <c r="E24" s="40"/>
      <c r="F24" s="40"/>
    </row>
    <row r="25" spans="1:6" x14ac:dyDescent="0.35">
      <c r="A25" s="4"/>
      <c r="B25" s="5"/>
      <c r="C25" s="6"/>
      <c r="D25" s="5"/>
      <c r="E25" s="5"/>
      <c r="F25" s="3"/>
    </row>
    <row r="26" spans="1:6" x14ac:dyDescent="0.35">
      <c r="A26" s="4"/>
      <c r="B26" s="5"/>
      <c r="C26" s="6"/>
      <c r="D26" s="5"/>
      <c r="E26" s="5"/>
      <c r="F26" s="3"/>
    </row>
    <row r="27" spans="1:6" x14ac:dyDescent="0.35">
      <c r="A27" s="4"/>
      <c r="B27" s="5"/>
      <c r="C27" s="6"/>
      <c r="D27" s="5"/>
      <c r="E27" s="5"/>
      <c r="F27" s="3"/>
    </row>
    <row r="28" spans="1:6" x14ac:dyDescent="0.35">
      <c r="A28" s="4"/>
      <c r="B28" s="5"/>
      <c r="C28" s="6"/>
      <c r="D28" s="5"/>
      <c r="E28" s="5"/>
      <c r="F28" s="3"/>
    </row>
    <row r="29" spans="1:6" x14ac:dyDescent="0.35">
      <c r="A29" s="40"/>
      <c r="B29" s="40"/>
      <c r="C29" s="40"/>
      <c r="D29" s="40"/>
      <c r="E29" s="29"/>
      <c r="F29" s="7">
        <f>SUM(F25:F28)</f>
        <v>0</v>
      </c>
    </row>
    <row r="30" spans="1:6" x14ac:dyDescent="0.35">
      <c r="A30" s="40" t="s">
        <v>50</v>
      </c>
      <c r="B30" s="40"/>
      <c r="C30" s="40"/>
      <c r="D30" s="40"/>
      <c r="E30" s="40"/>
      <c r="F30" s="40"/>
    </row>
    <row r="31" spans="1:6" x14ac:dyDescent="0.35">
      <c r="A31" s="4"/>
      <c r="B31" s="5"/>
      <c r="C31" s="6"/>
      <c r="D31" s="5"/>
      <c r="E31" s="5"/>
      <c r="F31" s="3"/>
    </row>
    <row r="32" spans="1:6" x14ac:dyDescent="0.35">
      <c r="A32" s="4"/>
      <c r="B32" s="5"/>
      <c r="C32" s="6"/>
      <c r="D32" s="5"/>
      <c r="E32" s="5"/>
      <c r="F32" s="3"/>
    </row>
    <row r="33" spans="1:6" x14ac:dyDescent="0.35">
      <c r="A33" s="4"/>
      <c r="B33" s="5"/>
      <c r="C33" s="6"/>
      <c r="D33" s="5"/>
      <c r="E33" s="5"/>
      <c r="F33" s="3"/>
    </row>
    <row r="34" spans="1:6" x14ac:dyDescent="0.35">
      <c r="A34" s="4"/>
      <c r="B34" s="5"/>
      <c r="C34" s="6"/>
      <c r="D34" s="5"/>
      <c r="E34" s="5"/>
      <c r="F34" s="3"/>
    </row>
    <row r="35" spans="1:6" x14ac:dyDescent="0.35">
      <c r="A35" s="40"/>
      <c r="B35" s="40"/>
      <c r="C35" s="40"/>
      <c r="D35" s="40"/>
      <c r="E35" s="29"/>
      <c r="F35" s="7">
        <f>SUM(F31:F34)</f>
        <v>0</v>
      </c>
    </row>
    <row r="36" spans="1:6" x14ac:dyDescent="0.35">
      <c r="A36" s="40" t="s">
        <v>51</v>
      </c>
      <c r="B36" s="40"/>
      <c r="C36" s="40"/>
      <c r="D36" s="40"/>
      <c r="E36" s="40"/>
      <c r="F36" s="40"/>
    </row>
    <row r="37" spans="1:6" x14ac:dyDescent="0.35">
      <c r="A37" s="4"/>
      <c r="B37" s="5"/>
      <c r="C37" s="6"/>
      <c r="D37" s="5"/>
      <c r="E37" s="5"/>
      <c r="F37" s="3"/>
    </row>
    <row r="38" spans="1:6" x14ac:dyDescent="0.35">
      <c r="A38" s="4"/>
      <c r="B38" s="5"/>
      <c r="C38" s="6"/>
      <c r="D38" s="5"/>
      <c r="E38" s="5"/>
      <c r="F38" s="3"/>
    </row>
    <row r="39" spans="1:6" x14ac:dyDescent="0.35">
      <c r="A39" s="4"/>
      <c r="B39" s="5"/>
      <c r="C39" s="6"/>
      <c r="D39" s="5"/>
      <c r="E39" s="5"/>
      <c r="F39" s="3"/>
    </row>
    <row r="40" spans="1:6" x14ac:dyDescent="0.35">
      <c r="A40" s="4"/>
      <c r="B40" s="5"/>
      <c r="C40" s="6"/>
      <c r="D40" s="5"/>
      <c r="E40" s="5"/>
      <c r="F40" s="3"/>
    </row>
    <row r="41" spans="1:6" x14ac:dyDescent="0.35">
      <c r="A41" s="40"/>
      <c r="B41" s="40"/>
      <c r="C41" s="40"/>
      <c r="D41" s="40"/>
      <c r="E41" s="29"/>
      <c r="F41" s="7">
        <f>SUM(F37:F40)</f>
        <v>0</v>
      </c>
    </row>
    <row r="42" spans="1:6" x14ac:dyDescent="0.35">
      <c r="A42" s="40" t="s">
        <v>52</v>
      </c>
      <c r="B42" s="40"/>
      <c r="C42" s="40"/>
      <c r="D42" s="40"/>
      <c r="E42" s="40"/>
      <c r="F42" s="40"/>
    </row>
    <row r="43" spans="1:6" x14ac:dyDescent="0.35">
      <c r="A43" s="4"/>
      <c r="B43" s="5"/>
      <c r="C43" s="6"/>
      <c r="D43" s="5"/>
      <c r="E43" s="5"/>
      <c r="F43" s="3"/>
    </row>
    <row r="44" spans="1:6" x14ac:dyDescent="0.35">
      <c r="A44" s="4"/>
      <c r="B44" s="5"/>
      <c r="C44" s="6"/>
      <c r="D44" s="5"/>
      <c r="E44" s="5"/>
      <c r="F44" s="3"/>
    </row>
    <row r="45" spans="1:6" x14ac:dyDescent="0.35">
      <c r="A45" s="4"/>
      <c r="B45" s="5"/>
      <c r="C45" s="6"/>
      <c r="D45" s="5"/>
      <c r="E45" s="5"/>
      <c r="F45" s="3"/>
    </row>
    <row r="46" spans="1:6" x14ac:dyDescent="0.35">
      <c r="A46" s="4"/>
      <c r="B46" s="5"/>
      <c r="C46" s="6"/>
      <c r="D46" s="5"/>
      <c r="E46" s="5"/>
      <c r="F46" s="3"/>
    </row>
    <row r="47" spans="1:6" x14ac:dyDescent="0.35">
      <c r="A47" s="40"/>
      <c r="B47" s="40"/>
      <c r="C47" s="40"/>
      <c r="D47" s="40"/>
      <c r="E47" s="29"/>
      <c r="F47" s="7">
        <f>SUM(F43:F46)</f>
        <v>0</v>
      </c>
    </row>
    <row r="48" spans="1:6" x14ac:dyDescent="0.35">
      <c r="A48" s="40" t="s">
        <v>53</v>
      </c>
      <c r="B48" s="40"/>
      <c r="C48" s="40"/>
      <c r="D48" s="40"/>
      <c r="E48" s="40"/>
      <c r="F48" s="40"/>
    </row>
    <row r="49" spans="1:6" x14ac:dyDescent="0.35">
      <c r="A49" s="4"/>
      <c r="B49" s="5"/>
      <c r="C49" s="6"/>
      <c r="D49" s="5"/>
      <c r="E49" s="5"/>
      <c r="F49" s="3"/>
    </row>
    <row r="50" spans="1:6" x14ac:dyDescent="0.35">
      <c r="A50" s="4"/>
      <c r="B50" s="5"/>
      <c r="C50" s="6"/>
      <c r="D50" s="5"/>
      <c r="E50" s="5"/>
      <c r="F50" s="3"/>
    </row>
    <row r="51" spans="1:6" x14ac:dyDescent="0.35">
      <c r="A51" s="4"/>
      <c r="B51" s="5"/>
      <c r="C51" s="6"/>
      <c r="D51" s="5"/>
      <c r="E51" s="5"/>
      <c r="F51" s="3"/>
    </row>
    <row r="52" spans="1:6" x14ac:dyDescent="0.35">
      <c r="A52" s="4"/>
      <c r="B52" s="5"/>
      <c r="C52" s="6"/>
      <c r="D52" s="5"/>
      <c r="E52" s="5"/>
      <c r="F52" s="3"/>
    </row>
    <row r="53" spans="1:6" x14ac:dyDescent="0.35">
      <c r="A53" s="40"/>
      <c r="B53" s="40"/>
      <c r="C53" s="40"/>
      <c r="D53" s="40"/>
      <c r="E53" s="29"/>
      <c r="F53" s="7">
        <f>SUM(F49:F52)</f>
        <v>0</v>
      </c>
    </row>
    <row r="54" spans="1:6" x14ac:dyDescent="0.35">
      <c r="A54" s="40" t="s">
        <v>54</v>
      </c>
      <c r="B54" s="40"/>
      <c r="C54" s="40"/>
      <c r="D54" s="40"/>
      <c r="E54" s="40"/>
      <c r="F54" s="40"/>
    </row>
    <row r="55" spans="1:6" x14ac:dyDescent="0.35">
      <c r="A55" s="4"/>
      <c r="B55" s="5"/>
      <c r="C55" s="6"/>
      <c r="D55" s="5"/>
      <c r="E55" s="5"/>
      <c r="F55" s="3"/>
    </row>
    <row r="56" spans="1:6" x14ac:dyDescent="0.35">
      <c r="A56" s="4"/>
      <c r="B56" s="5"/>
      <c r="C56" s="6"/>
      <c r="D56" s="5"/>
      <c r="E56" s="5"/>
      <c r="F56" s="3"/>
    </row>
    <row r="57" spans="1:6" x14ac:dyDescent="0.35">
      <c r="A57" s="4"/>
      <c r="B57" s="5"/>
      <c r="C57" s="6"/>
      <c r="D57" s="5"/>
      <c r="E57" s="5"/>
      <c r="F57" s="3"/>
    </row>
    <row r="58" spans="1:6" x14ac:dyDescent="0.35">
      <c r="A58" s="4"/>
      <c r="B58" s="5"/>
      <c r="C58" s="6"/>
      <c r="D58" s="5"/>
      <c r="E58" s="5"/>
      <c r="F58" s="3"/>
    </row>
    <row r="59" spans="1:6" x14ac:dyDescent="0.35">
      <c r="A59" s="40"/>
      <c r="B59" s="40"/>
      <c r="C59" s="40"/>
      <c r="D59" s="40"/>
      <c r="E59" s="29"/>
      <c r="F59" s="7">
        <f>SUM(F55:F58)</f>
        <v>0</v>
      </c>
    </row>
    <row r="60" spans="1:6" x14ac:dyDescent="0.35">
      <c r="A60" s="29"/>
      <c r="B60" s="29"/>
      <c r="C60" s="29"/>
      <c r="D60" s="29"/>
      <c r="E60" s="29"/>
      <c r="F60" s="8"/>
    </row>
    <row r="61" spans="1:6" x14ac:dyDescent="0.35">
      <c r="A61" s="9" t="s">
        <v>55</v>
      </c>
      <c r="B61" s="9"/>
      <c r="C61" s="9"/>
      <c r="D61" s="9"/>
      <c r="E61" s="9"/>
      <c r="F61" s="10"/>
    </row>
    <row r="62" spans="1:6" x14ac:dyDescent="0.35">
      <c r="A62" s="40"/>
      <c r="B62" s="40"/>
      <c r="C62" s="40"/>
      <c r="D62" s="40"/>
      <c r="E62" s="40"/>
      <c r="F62" s="40"/>
    </row>
    <row r="63" spans="1:6" x14ac:dyDescent="0.35">
      <c r="A63" s="4"/>
      <c r="B63" s="5"/>
      <c r="C63" s="6"/>
      <c r="D63" s="5"/>
      <c r="E63" s="5"/>
      <c r="F63" s="3"/>
    </row>
    <row r="64" spans="1:6" x14ac:dyDescent="0.35">
      <c r="A64" s="4"/>
      <c r="B64" s="5"/>
      <c r="C64" s="6"/>
      <c r="D64" s="5"/>
      <c r="E64" s="5"/>
      <c r="F64" s="3"/>
    </row>
    <row r="65" spans="1:6" x14ac:dyDescent="0.35">
      <c r="A65" s="4"/>
      <c r="B65" s="5"/>
      <c r="C65" s="6"/>
      <c r="D65" s="5"/>
      <c r="E65" s="5"/>
      <c r="F65" s="3"/>
    </row>
    <row r="66" spans="1:6" x14ac:dyDescent="0.35">
      <c r="A66" s="4"/>
      <c r="B66" s="5"/>
      <c r="C66" s="6"/>
      <c r="D66" s="5"/>
      <c r="E66" s="5"/>
      <c r="F66" s="3"/>
    </row>
    <row r="67" spans="1:6" x14ac:dyDescent="0.35">
      <c r="A67" s="40"/>
      <c r="B67" s="40"/>
      <c r="C67" s="40"/>
      <c r="D67" s="40"/>
      <c r="E67" s="29"/>
      <c r="F67" s="7">
        <f>SUM(F62:F66)</f>
        <v>0</v>
      </c>
    </row>
    <row r="68" spans="1:6" x14ac:dyDescent="0.35">
      <c r="A68" s="29"/>
      <c r="B68" s="29"/>
      <c r="C68" s="29"/>
      <c r="D68" s="29"/>
      <c r="E68" s="29"/>
      <c r="F68" s="8"/>
    </row>
    <row r="69" spans="1:6" x14ac:dyDescent="0.35">
      <c r="A69" s="9" t="s">
        <v>37</v>
      </c>
      <c r="B69" s="9"/>
      <c r="C69" s="9"/>
      <c r="D69" s="9"/>
      <c r="E69" s="9"/>
      <c r="F69" s="10"/>
    </row>
    <row r="70" spans="1:6" x14ac:dyDescent="0.35">
      <c r="A70" s="40" t="s">
        <v>38</v>
      </c>
      <c r="B70" s="40"/>
      <c r="C70" s="40"/>
      <c r="D70" s="40"/>
      <c r="E70" s="40"/>
      <c r="F70" s="40"/>
    </row>
    <row r="71" spans="1:6" x14ac:dyDescent="0.35">
      <c r="A71" s="4"/>
      <c r="B71" s="5"/>
      <c r="C71" s="6"/>
      <c r="D71" s="5"/>
      <c r="E71" s="5"/>
      <c r="F71" s="3"/>
    </row>
    <row r="72" spans="1:6" x14ac:dyDescent="0.35">
      <c r="A72" s="4"/>
      <c r="B72" s="5"/>
      <c r="C72" s="6"/>
      <c r="D72" s="5"/>
      <c r="E72" s="5"/>
      <c r="F72" s="3"/>
    </row>
    <row r="73" spans="1:6" x14ac:dyDescent="0.35">
      <c r="A73" s="4"/>
      <c r="B73" s="5"/>
      <c r="C73" s="6"/>
      <c r="D73" s="5"/>
      <c r="E73" s="5"/>
      <c r="F73" s="3"/>
    </row>
    <row r="74" spans="1:6" x14ac:dyDescent="0.35">
      <c r="A74" s="4"/>
      <c r="B74" s="5"/>
      <c r="C74" s="6"/>
      <c r="D74" s="5"/>
      <c r="E74" s="5"/>
      <c r="F74" s="3"/>
    </row>
    <row r="75" spans="1:6" x14ac:dyDescent="0.35">
      <c r="A75" s="4"/>
      <c r="B75" s="5"/>
      <c r="C75" s="6"/>
      <c r="D75" s="5"/>
      <c r="E75" s="5"/>
      <c r="F75" s="3"/>
    </row>
    <row r="76" spans="1:6" x14ac:dyDescent="0.35">
      <c r="A76" s="40"/>
      <c r="B76" s="40"/>
      <c r="C76" s="40"/>
      <c r="D76" s="40"/>
      <c r="E76" s="29"/>
      <c r="F76" s="7">
        <f>SUM(F71:F75)</f>
        <v>0</v>
      </c>
    </row>
    <row r="77" spans="1:6" x14ac:dyDescent="0.35">
      <c r="A77" s="29"/>
      <c r="B77" s="29"/>
      <c r="C77" s="29"/>
      <c r="D77" s="29"/>
      <c r="E77" s="29"/>
      <c r="F77" s="8"/>
    </row>
    <row r="78" spans="1:6" x14ac:dyDescent="0.35">
      <c r="A78" s="40" t="s">
        <v>42</v>
      </c>
      <c r="B78" s="40"/>
      <c r="C78" s="40"/>
      <c r="D78" s="40"/>
      <c r="E78" s="40"/>
      <c r="F78" s="40"/>
    </row>
    <row r="79" spans="1:6" x14ac:dyDescent="0.35">
      <c r="A79" s="4"/>
      <c r="B79" s="5"/>
      <c r="C79" s="6"/>
      <c r="D79" s="5"/>
      <c r="E79" s="5"/>
      <c r="F79" s="3"/>
    </row>
    <row r="80" spans="1:6" x14ac:dyDescent="0.35">
      <c r="A80" s="4"/>
      <c r="B80" s="5"/>
      <c r="C80" s="6"/>
      <c r="D80" s="5"/>
      <c r="E80" s="5"/>
      <c r="F80" s="3"/>
    </row>
    <row r="81" spans="1:6" x14ac:dyDescent="0.35">
      <c r="A81" s="4"/>
      <c r="B81" s="5"/>
      <c r="C81" s="6"/>
      <c r="D81" s="5"/>
      <c r="E81" s="5"/>
      <c r="F81" s="3"/>
    </row>
    <row r="82" spans="1:6" x14ac:dyDescent="0.35">
      <c r="A82" s="4"/>
      <c r="B82" s="5"/>
      <c r="C82" s="6"/>
      <c r="D82" s="5"/>
      <c r="E82" s="5"/>
      <c r="F82" s="3"/>
    </row>
    <row r="83" spans="1:6" x14ac:dyDescent="0.35">
      <c r="A83" s="40"/>
      <c r="B83" s="40"/>
      <c r="C83" s="40"/>
      <c r="D83" s="40"/>
      <c r="E83" s="29"/>
      <c r="F83" s="7">
        <f>SUM(F79:F82)</f>
        <v>0</v>
      </c>
    </row>
    <row r="84" spans="1:6" x14ac:dyDescent="0.35">
      <c r="A84" s="40" t="s">
        <v>56</v>
      </c>
      <c r="B84" s="40"/>
      <c r="C84" s="40"/>
      <c r="D84" s="40"/>
      <c r="E84" s="40"/>
      <c r="F84" s="40"/>
    </row>
    <row r="85" spans="1:6" x14ac:dyDescent="0.35">
      <c r="A85" s="4"/>
      <c r="B85" s="5"/>
      <c r="C85" s="6"/>
      <c r="D85" s="5"/>
      <c r="E85" s="5"/>
      <c r="F85" s="3"/>
    </row>
    <row r="86" spans="1:6" x14ac:dyDescent="0.35">
      <c r="A86" s="4"/>
      <c r="B86" s="5"/>
      <c r="C86" s="6"/>
      <c r="D86" s="5"/>
      <c r="E86" s="5"/>
      <c r="F86" s="3"/>
    </row>
    <row r="87" spans="1:6" x14ac:dyDescent="0.35">
      <c r="A87" s="4"/>
      <c r="B87" s="5"/>
      <c r="C87" s="6"/>
      <c r="D87" s="5"/>
      <c r="E87" s="5"/>
      <c r="F87" s="3"/>
    </row>
    <row r="88" spans="1:6" x14ac:dyDescent="0.35">
      <c r="A88" s="4"/>
      <c r="B88" s="5"/>
      <c r="C88" s="6"/>
      <c r="D88" s="5"/>
      <c r="E88" s="5"/>
      <c r="F88" s="3"/>
    </row>
    <row r="89" spans="1:6" x14ac:dyDescent="0.35">
      <c r="A89" s="40"/>
      <c r="B89" s="40"/>
      <c r="C89" s="40"/>
      <c r="D89" s="40"/>
      <c r="E89" s="29"/>
      <c r="F89" s="7">
        <f>SUM(F85:F88)</f>
        <v>0</v>
      </c>
    </row>
    <row r="90" spans="1:6" x14ac:dyDescent="0.35">
      <c r="A90" s="29"/>
      <c r="B90" s="29"/>
      <c r="C90" s="29"/>
      <c r="D90" s="29"/>
      <c r="E90" s="29"/>
      <c r="F90" s="8"/>
    </row>
    <row r="91" spans="1:6" x14ac:dyDescent="0.35">
      <c r="A91" s="40" t="s">
        <v>57</v>
      </c>
      <c r="B91" s="40"/>
      <c r="C91" s="40"/>
      <c r="D91" s="40"/>
      <c r="E91" s="40"/>
      <c r="F91" s="40"/>
    </row>
    <row r="92" spans="1:6" x14ac:dyDescent="0.35">
      <c r="A92" s="4"/>
      <c r="B92" s="5"/>
      <c r="C92" s="6"/>
      <c r="D92" s="5"/>
      <c r="E92" s="5"/>
      <c r="F92" s="3"/>
    </row>
    <row r="93" spans="1:6" x14ac:dyDescent="0.35">
      <c r="A93" s="4"/>
      <c r="B93" s="5"/>
      <c r="C93" s="6"/>
      <c r="D93" s="5"/>
      <c r="E93" s="5"/>
      <c r="F93" s="3"/>
    </row>
    <row r="94" spans="1:6" x14ac:dyDescent="0.35">
      <c r="A94" s="4"/>
      <c r="B94" s="5"/>
      <c r="C94" s="6"/>
      <c r="D94" s="5"/>
      <c r="E94" s="5"/>
      <c r="F94" s="3"/>
    </row>
    <row r="95" spans="1:6" x14ac:dyDescent="0.35">
      <c r="A95" s="4"/>
      <c r="B95" s="5"/>
      <c r="C95" s="6"/>
      <c r="D95" s="5"/>
      <c r="E95" s="5"/>
      <c r="F95" s="3"/>
    </row>
    <row r="96" spans="1:6" x14ac:dyDescent="0.35">
      <c r="A96" s="40"/>
      <c r="B96" s="40"/>
      <c r="C96" s="40"/>
      <c r="D96" s="40"/>
      <c r="E96" s="29"/>
      <c r="F96" s="7">
        <f>SUM(F92:F95)</f>
        <v>0</v>
      </c>
    </row>
    <row r="97" spans="1:6" x14ac:dyDescent="0.35">
      <c r="A97" s="29"/>
      <c r="B97" s="29"/>
      <c r="C97" s="29"/>
      <c r="D97" s="29"/>
      <c r="E97" s="29"/>
      <c r="F97" s="8"/>
    </row>
    <row r="98" spans="1:6" x14ac:dyDescent="0.35">
      <c r="A98" s="40" t="s">
        <v>45</v>
      </c>
      <c r="B98" s="40"/>
      <c r="C98" s="40"/>
      <c r="D98" s="40"/>
      <c r="E98" s="40"/>
      <c r="F98" s="40"/>
    </row>
    <row r="99" spans="1:6" x14ac:dyDescent="0.35">
      <c r="A99" s="4"/>
      <c r="B99" s="5"/>
      <c r="C99" s="6"/>
      <c r="D99" s="5"/>
      <c r="E99" s="5"/>
      <c r="F99" s="3"/>
    </row>
    <row r="100" spans="1:6" x14ac:dyDescent="0.35">
      <c r="A100" s="4"/>
      <c r="B100" s="5"/>
      <c r="C100" s="6"/>
      <c r="D100" s="5"/>
      <c r="E100" s="5"/>
      <c r="F100" s="3"/>
    </row>
    <row r="101" spans="1:6" x14ac:dyDescent="0.35">
      <c r="A101" s="4"/>
      <c r="B101" s="5"/>
      <c r="C101" s="6"/>
      <c r="D101" s="5"/>
      <c r="E101" s="5"/>
      <c r="F101" s="3"/>
    </row>
    <row r="102" spans="1:6" x14ac:dyDescent="0.35">
      <c r="A102" s="4"/>
      <c r="B102" s="5"/>
      <c r="C102" s="6"/>
      <c r="D102" s="5"/>
      <c r="E102" s="5"/>
      <c r="F102" s="3"/>
    </row>
    <row r="103" spans="1:6" x14ac:dyDescent="0.35">
      <c r="A103" s="40"/>
      <c r="B103" s="40"/>
      <c r="C103" s="40"/>
      <c r="D103" s="40"/>
      <c r="E103" s="29"/>
      <c r="F103" s="7">
        <f>SUM(F99:F102)</f>
        <v>0</v>
      </c>
    </row>
    <row r="104" spans="1:6" x14ac:dyDescent="0.35">
      <c r="A104" s="42"/>
      <c r="B104" s="42"/>
      <c r="C104" s="42"/>
      <c r="D104" s="42"/>
      <c r="E104" s="42"/>
      <c r="F104" s="42"/>
    </row>
    <row r="105" spans="1:6" x14ac:dyDescent="0.35">
      <c r="A105" s="40" t="s">
        <v>58</v>
      </c>
      <c r="B105" s="40"/>
      <c r="C105" s="40"/>
      <c r="D105" s="40"/>
      <c r="E105" s="40"/>
      <c r="F105" s="40"/>
    </row>
    <row r="106" spans="1:6" x14ac:dyDescent="0.35">
      <c r="A106" s="4"/>
      <c r="B106" s="5"/>
      <c r="C106" s="6"/>
      <c r="D106" s="5"/>
      <c r="E106" s="5"/>
      <c r="F106" s="3"/>
    </row>
    <row r="107" spans="1:6" x14ac:dyDescent="0.35">
      <c r="A107" s="4"/>
      <c r="B107" s="5"/>
      <c r="C107" s="6"/>
      <c r="D107" s="5"/>
      <c r="E107" s="5"/>
      <c r="F107" s="3"/>
    </row>
    <row r="108" spans="1:6" x14ac:dyDescent="0.35">
      <c r="A108" s="4"/>
      <c r="B108" s="5"/>
      <c r="C108" s="6"/>
      <c r="D108" s="5"/>
      <c r="E108" s="5"/>
      <c r="F108" s="3"/>
    </row>
    <row r="109" spans="1:6" x14ac:dyDescent="0.35">
      <c r="A109" s="4"/>
      <c r="B109" s="5"/>
      <c r="C109" s="6"/>
      <c r="D109" s="5"/>
      <c r="E109" s="5"/>
      <c r="F109" s="3"/>
    </row>
    <row r="110" spans="1:6" x14ac:dyDescent="0.35">
      <c r="A110" s="40"/>
      <c r="B110" s="40"/>
      <c r="C110" s="40"/>
      <c r="D110" s="40"/>
      <c r="E110" s="29"/>
      <c r="F110" s="7">
        <f>SUM(F106:F109)</f>
        <v>0</v>
      </c>
    </row>
    <row r="111" spans="1:6" x14ac:dyDescent="0.35">
      <c r="A111" s="38" t="s">
        <v>59</v>
      </c>
      <c r="B111" s="38"/>
      <c r="C111" s="38"/>
      <c r="D111" s="38"/>
      <c r="E111" s="38"/>
      <c r="F111" s="39">
        <f>SUM(F110,F103,F96,F89,F83,F76,F67,F59,F53,F47,F41,F35,F29,F22,F15,F8)</f>
        <v>0</v>
      </c>
    </row>
    <row r="112" spans="1:6" x14ac:dyDescent="0.35">
      <c r="A112" s="42"/>
      <c r="B112" s="42"/>
      <c r="C112" s="42"/>
      <c r="D112" s="42"/>
      <c r="E112" s="42"/>
      <c r="F112" s="42"/>
    </row>
  </sheetData>
  <mergeCells count="34">
    <mergeCell ref="A104:F104"/>
    <mergeCell ref="A105:F105"/>
    <mergeCell ref="A110:D110"/>
    <mergeCell ref="A112:F112"/>
    <mergeCell ref="A84:F84"/>
    <mergeCell ref="A89:D89"/>
    <mergeCell ref="A91:F91"/>
    <mergeCell ref="A96:D96"/>
    <mergeCell ref="A98:F98"/>
    <mergeCell ref="A103:D103"/>
    <mergeCell ref="A83:D83"/>
    <mergeCell ref="A42:F42"/>
    <mergeCell ref="A47:D47"/>
    <mergeCell ref="A48:F48"/>
    <mergeCell ref="A53:D53"/>
    <mergeCell ref="A54:F54"/>
    <mergeCell ref="A59:D59"/>
    <mergeCell ref="A62:F62"/>
    <mergeCell ref="A67:D67"/>
    <mergeCell ref="A70:F70"/>
    <mergeCell ref="A76:D76"/>
    <mergeCell ref="A78:F78"/>
    <mergeCell ref="A41:D41"/>
    <mergeCell ref="A3:F3"/>
    <mergeCell ref="A8:D8"/>
    <mergeCell ref="A10:F10"/>
    <mergeCell ref="A15:D15"/>
    <mergeCell ref="A17:F17"/>
    <mergeCell ref="A22:D22"/>
    <mergeCell ref="A24:F24"/>
    <mergeCell ref="A29:D29"/>
    <mergeCell ref="A30:F30"/>
    <mergeCell ref="A35:D35"/>
    <mergeCell ref="A36:F36"/>
  </mergeCells>
  <pageMargins left="0.75" right="0.75" top="1" bottom="1" header="0.5" footer="0.5"/>
  <drawing r:id="rId1"/>
  <legacyDrawing r:id="rId2"/>
  <controls>
    <mc:AlternateContent xmlns:mc="http://schemas.openxmlformats.org/markup-compatibility/2006">
      <mc:Choice Requires="x14">
        <control shapeId="6147" r:id="rId3" name="Control 3">
          <controlPr defaultSize="0" autoPict="0" r:id="rId4">
            <anchor moveWithCells="1">
              <from>
                <xdr:col>1</xdr:col>
                <xdr:colOff>0</xdr:colOff>
                <xdr:row>114</xdr:row>
                <xdr:rowOff>31750</xdr:rowOff>
              </from>
              <to>
                <xdr:col>2</xdr:col>
                <xdr:colOff>914400</xdr:colOff>
                <xdr:row>115</xdr:row>
                <xdr:rowOff>76200</xdr:rowOff>
              </to>
            </anchor>
          </controlPr>
        </control>
      </mc:Choice>
      <mc:Fallback>
        <control shapeId="6147" r:id="rId3" name="Control 3"/>
      </mc:Fallback>
    </mc:AlternateContent>
    <mc:AlternateContent xmlns:mc="http://schemas.openxmlformats.org/markup-compatibility/2006">
      <mc:Choice Requires="x14">
        <control shapeId="6146" r:id="rId5" name="Control 2">
          <controlPr defaultSize="0" autoPict="0" r:id="rId6">
            <anchor moveWithCells="1">
              <from>
                <xdr:col>0</xdr:col>
                <xdr:colOff>622300</xdr:colOff>
                <xdr:row>114</xdr:row>
                <xdr:rowOff>31750</xdr:rowOff>
              </from>
              <to>
                <xdr:col>2</xdr:col>
                <xdr:colOff>317500</xdr:colOff>
                <xdr:row>115</xdr:row>
                <xdr:rowOff>76200</xdr:rowOff>
              </to>
            </anchor>
          </controlPr>
        </control>
      </mc:Choice>
      <mc:Fallback>
        <control shapeId="6146" r:id="rId5" name="Control 2"/>
      </mc:Fallback>
    </mc:AlternateContent>
    <mc:AlternateContent xmlns:mc="http://schemas.openxmlformats.org/markup-compatibility/2006">
      <mc:Choice Requires="x14">
        <control shapeId="6145" r:id="rId7" name="Control 1">
          <controlPr defaultSize="0" autoPict="0" r:id="rId8">
            <anchor moveWithCells="1">
              <from>
                <xdr:col>0</xdr:col>
                <xdr:colOff>0</xdr:colOff>
                <xdr:row>114</xdr:row>
                <xdr:rowOff>31750</xdr:rowOff>
              </from>
              <to>
                <xdr:col>0</xdr:col>
                <xdr:colOff>914400</xdr:colOff>
                <xdr:row>115</xdr:row>
                <xdr:rowOff>76200</xdr:rowOff>
              </to>
            </anchor>
          </controlPr>
        </control>
      </mc:Choice>
      <mc:Fallback>
        <control shapeId="6145" r:id="rId7" name="Control 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7cba87-2425-4c34-9349-fad6fb55e2e9" xsi:nil="true"/>
    <lcf76f155ced4ddcb4097134ff3c332f xmlns="02b54577-d6a3-47b0-a94f-b5bfeed89f4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54D21BE607D44AAD9E34401BA63E54" ma:contentTypeVersion="16" ma:contentTypeDescription="Create a new document." ma:contentTypeScope="" ma:versionID="5a50c1bae4902448ddffb16417fbaeb2">
  <xsd:schema xmlns:xsd="http://www.w3.org/2001/XMLSchema" xmlns:xs="http://www.w3.org/2001/XMLSchema" xmlns:p="http://schemas.microsoft.com/office/2006/metadata/properties" xmlns:ns2="02b54577-d6a3-47b0-a94f-b5bfeed89f45" xmlns:ns3="067cba87-2425-4c34-9349-fad6fb55e2e9" xmlns:ns4="f5f2cbf0-363d-47de-94fd-1809c5649ba2" targetNamespace="http://schemas.microsoft.com/office/2006/metadata/properties" ma:root="true" ma:fieldsID="a7886929b4a61b3f05077b9408e2fd69" ns2:_="" ns3:_="" ns4:_="">
    <xsd:import namespace="02b54577-d6a3-47b0-a94f-b5bfeed89f45"/>
    <xsd:import namespace="067cba87-2425-4c34-9349-fad6fb55e2e9"/>
    <xsd:import namespace="f5f2cbf0-363d-47de-94fd-1809c5649b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4:SharedWithUsers" minOccurs="0"/>
                <xsd:element ref="ns4:SharedWithDetail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54577-d6a3-47b0-a94f-b5bfeed89f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cb74a98-ceff-459b-aabf-9e633dd224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cba87-2425-4c34-9349-fad6fb55e2e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3ab452c-c2ba-4637-b18a-5a77c07566ab}" ma:internalName="TaxCatchAll" ma:showField="CatchAllData" ma:web="067cba87-2425-4c34-9349-fad6fb55e2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2cbf0-363d-47de-94fd-1809c5649ba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4CCF62-F9A3-4E11-9E0A-54A476B6E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A0FFCD-AC13-4D54-ABC0-7C47A2FCA54E}">
  <ds:schemaRefs>
    <ds:schemaRef ds:uri="http://schemas.microsoft.com/office/2006/metadata/properties"/>
    <ds:schemaRef ds:uri="http://schemas.microsoft.com/office/infopath/2007/PartnerControls"/>
    <ds:schemaRef ds:uri="067cba87-2425-4c34-9349-fad6fb55e2e9"/>
    <ds:schemaRef ds:uri="02b54577-d6a3-47b0-a94f-b5bfeed89f45"/>
  </ds:schemaRefs>
</ds:datastoreItem>
</file>

<file path=customXml/itemProps3.xml><?xml version="1.0" encoding="utf-8"?>
<ds:datastoreItem xmlns:ds="http://schemas.openxmlformats.org/officeDocument/2006/customXml" ds:itemID="{97ED557D-C593-4904-9D94-39DF126BD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54577-d6a3-47b0-a94f-b5bfeed89f45"/>
    <ds:schemaRef ds:uri="067cba87-2425-4c34-9349-fad6fb55e2e9"/>
    <ds:schemaRef ds:uri="f5f2cbf0-363d-47de-94fd-1809c5649b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- Salary</vt:lpstr>
      <vt:lpstr>CARBON - Salary</vt:lpstr>
      <vt:lpstr>Template- Salary</vt:lpstr>
      <vt:lpstr>Summary - Operating</vt:lpstr>
      <vt:lpstr>CARBON - Operating</vt:lpstr>
      <vt:lpstr>Template - Operating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Zuhra Nosirova - TYH Consulting</dc:creator>
  <cp:keywords/>
  <dc:description/>
  <cp:lastModifiedBy>Mcnamara, Rachael (HOM)</cp:lastModifiedBy>
  <cp:revision/>
  <dcterms:created xsi:type="dcterms:W3CDTF">2024-04-04T22:52:47Z</dcterms:created>
  <dcterms:modified xsi:type="dcterms:W3CDTF">2024-06-26T16:31:46Z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0x010100DF54D21BE607D44AAD9E34401BA63E54</vt:lpwstr>
  </property>
</Properties>
</file>